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showInkAnnotation="0" codeName="Ten_skoroszyt" defaultThemeVersion="124226"/>
  <mc:AlternateContent xmlns:mc="http://schemas.openxmlformats.org/markup-compatibility/2006">
    <mc:Choice Requires="x15">
      <x15ac:absPath xmlns:x15ac="http://schemas.microsoft.com/office/spreadsheetml/2010/11/ac" url="C:\Users\e.galazka\ezdpuw\20200610084902350\"/>
    </mc:Choice>
  </mc:AlternateContent>
  <xr:revisionPtr revIDLastSave="0" documentId="13_ncr:1_{5A458C90-6FFE-4F15-8CCB-7F8CAE2A8009}" xr6:coauthVersionLast="45" xr6:coauthVersionMax="45" xr10:uidLastSave="{00000000-0000-0000-0000-000000000000}"/>
  <bookViews>
    <workbookView xWindow="-120" yWindow="-120" windowWidth="29040" windowHeight="15840" firstSheet="5" activeTab="9" xr2:uid="{00000000-000D-0000-FFFF-FFFF00000000}"/>
  </bookViews>
  <sheets>
    <sheet name="Informacje ogólne" sheetId="2" r:id="rId1"/>
    <sheet name="Arkusz1" sheetId="190" state="hidden" r:id="rId2"/>
    <sheet name="Arkusz5" sheetId="184" state="hidden" r:id="rId3"/>
    <sheet name="Kryteria horyzontalne" sheetId="95" r:id="rId4"/>
    <sheet name="Kryteria 9.2  formalne dodatk." sheetId="96" r:id="rId5"/>
    <sheet name="Kryteria 9.2 merytoryczne" sheetId="97" r:id="rId6"/>
    <sheet name="Kryteria 9.2 onkologia" sheetId="179" r:id="rId7"/>
    <sheet name="Kryteria 9.2 leczenie dzieci" sheetId="176" r:id="rId8"/>
    <sheet name="POIiŚ.9.P.273" sheetId="186" r:id="rId9"/>
    <sheet name="POIiŚ.9.P.274" sheetId="191" r:id="rId10"/>
    <sheet name="Planowane działania" sheetId="108" r:id="rId11"/>
    <sheet name="ZAŁ. 1" sheetId="104" r:id="rId12"/>
    <sheet name="Zał. 2." sheetId="165"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11" hidden="1">'ZAŁ. 1'!$B$1:$B$286</definedName>
    <definedName name="_ftn1" localSheetId="4">'Kryteria 9.2  formalne dodatk.'!$E$15</definedName>
    <definedName name="_ftn2" localSheetId="4">'Kryteria 9.2  formalne dodatk.'!$E$14</definedName>
    <definedName name="_ftn3" localSheetId="4">'Kryteria 9.2  formalne dodatk.'!$E$15</definedName>
    <definedName name="_ftnref1" localSheetId="4">'Kryteria 9.2  formalne dodatk.'!$E$12</definedName>
    <definedName name="a">'[2]Informacje ogólne'!$K$123:$K$126</definedName>
    <definedName name="CT" localSheetId="4">'[3]Informacje ogólne'!$K$125:$K$128</definedName>
    <definedName name="CT" localSheetId="5">'[3]Informacje ogólne'!$K$125:$K$128</definedName>
    <definedName name="CT" localSheetId="3">'[3]Informacje ogólne'!$K$125:$K$128</definedName>
    <definedName name="CT">'Informacje ogólne'!#REF!</definedName>
    <definedName name="d">'[4]Informacje ogólne'!$K$124:$K$160</definedName>
    <definedName name="e">[5]SLOWNIKI!$E$2:$E$380</definedName>
    <definedName name="ee">[5]SLOWNIKI!$E$2:$E$380</definedName>
    <definedName name="f">[5]SLOWNIKI!$E$2:$F$380</definedName>
    <definedName name="fundusz" localSheetId="4">[3]Konkurs!$N$58:$N$59</definedName>
    <definedName name="fundusz" localSheetId="5">[3]Konkurs!$N$58:$N$59</definedName>
    <definedName name="fundusz" localSheetId="3">[3]Konkurs!$N$58:$N$59</definedName>
    <definedName name="fundusz" localSheetId="10">#REF!</definedName>
    <definedName name="fundusz" localSheetId="11">#REF!</definedName>
    <definedName name="fundusz">#REF!</definedName>
    <definedName name="g">'[4]Informacje ogólne'!$K$119:$K$122</definedName>
    <definedName name="h">'[4]Informacje ogólne'!$K$99:$K$116</definedName>
    <definedName name="j">'[4]Informacje ogólne'!$N$106:$N$111</definedName>
    <definedName name="_xlnm.Criteria" localSheetId="10">#REF!</definedName>
    <definedName name="_xlnm.Criteria" localSheetId="11">#REF!</definedName>
    <definedName name="_xlnm.Criteria">#REF!</definedName>
    <definedName name="lata">[6]słownik!$B$2:$B$10</definedName>
    <definedName name="miesiąceKwartały">[6]słownik!$D$2:$D$17</definedName>
    <definedName name="narzedzia_PP_cale" localSheetId="4">'[3]Informacje ogólne'!$M$130:$M$166</definedName>
    <definedName name="narzedzia_PP_cale" localSheetId="5">'[3]Informacje ogólne'!$M$130:$M$166</definedName>
    <definedName name="narzedzia_PP_cale" localSheetId="3">'[3]Informacje ogólne'!$M$130:$M$166</definedName>
    <definedName name="narzedzia_PP_cale">'Informacje ogólne'!#REF!</definedName>
    <definedName name="_xlnm.Print_Area" localSheetId="4">'Kryteria 9.2  formalne dodatk.'!$A$1:$E$20</definedName>
    <definedName name="_xlnm.Print_Area" localSheetId="5">'Kryteria 9.2 merytoryczne'!$A$1:$E$34</definedName>
    <definedName name="_xlnm.Print_Area" localSheetId="3">'Kryteria horyzontalne'!$A$1:$E$31</definedName>
    <definedName name="_xlnm.Print_Area" localSheetId="10">'Planowane działania'!$A$1:$I$5</definedName>
    <definedName name="_xlnm.Print_Area" localSheetId="11">'ZAŁ. 1'!$A$1:$N$287</definedName>
    <definedName name="PI" localSheetId="4">'[3]Informacje ogólne'!$N$105:$N$110</definedName>
    <definedName name="PI" localSheetId="5">'[3]Informacje ogólne'!$N$105:$N$110</definedName>
    <definedName name="PI" localSheetId="3">'[3]Informacje ogólne'!$N$105:$N$110</definedName>
    <definedName name="PI">'Informacje ogólne'!#REF!</definedName>
    <definedName name="PPP">'[7]Informacje ogólne'!$K$140:$K$176</definedName>
    <definedName name="prog_oper">[6]słownik!$W$2:$W$19</definedName>
    <definedName name="Programy" localSheetId="4">'[3]Informacje ogólne'!$K$105:$K$122</definedName>
    <definedName name="Programy" localSheetId="5">'[3]Informacje ogólne'!$K$105:$K$122</definedName>
    <definedName name="Programy" localSheetId="3">'[3]Informacje ogólne'!$K$105:$K$122</definedName>
    <definedName name="Programy" localSheetId="10">'[8]Informacje ogólne'!$K$92:$K$109</definedName>
    <definedName name="Programy" localSheetId="11">'[8]Informacje ogólne'!$K$92:$K$109</definedName>
    <definedName name="Programy">'Informacje ogólne'!#REF!</definedName>
    <definedName name="skroty_PI" localSheetId="4">'[3]Informacje ogólne'!$N$112:$N$117</definedName>
    <definedName name="skroty_PI" localSheetId="5">'[3]Informacje ogólne'!$N$112:$N$117</definedName>
    <definedName name="skroty_PI" localSheetId="3">'[3]Informacje ogólne'!$N$112:$N$117</definedName>
    <definedName name="skroty_PI" localSheetId="10">'[8]Informacje ogólne'!$N$99:$N$104</definedName>
    <definedName name="skroty_PI" localSheetId="11">'[8]Informacje ogólne'!$N$99:$N$104</definedName>
    <definedName name="skroty_PI">'Informacje ogólne'!#REF!</definedName>
    <definedName name="skroty_PP" localSheetId="4">'[3]Informacje ogólne'!$K$130:$K$166</definedName>
    <definedName name="skroty_PP" localSheetId="5">'[3]Informacje ogólne'!$K$130:$K$166</definedName>
    <definedName name="skroty_PP" localSheetId="3">'[3]Informacje ogólne'!$K$130:$K$166</definedName>
    <definedName name="skroty_PP" localSheetId="10">'[8]Informacje ogólne'!$K$117:$K$153</definedName>
    <definedName name="skroty_PP" localSheetId="11">'[8]Informacje ogólne'!$K$117:$K$153</definedName>
    <definedName name="skroty_PP">'Informacje ogólne'!#REF!</definedName>
    <definedName name="terytPowiaty">[9]SLOWNIKI!$E$2:$F$380</definedName>
    <definedName name="terytPowiaty2">[10]SLOWNIKI!$E$2:$F$380</definedName>
    <definedName name="terytPowiatyPowiat">[9]SLOWNIKI!$E$2:$E$380</definedName>
    <definedName name="terytPowiatyPowiat2">[10]SLOWNIKI!$E$2:$E$380</definedName>
    <definedName name="wojewodztwa" localSheetId="4">[3]Konkurs!$M$56:$M$72</definedName>
    <definedName name="wojewodztwa" localSheetId="5">[3]Konkurs!$M$56:$M$72</definedName>
    <definedName name="wojewodztwa" localSheetId="3">[3]Konkurs!$M$56:$M$72</definedName>
    <definedName name="wojewodztwa" localSheetId="10">#REF!</definedName>
    <definedName name="wojewodztwa" localSheetId="11">#REF!</definedName>
    <definedName name="wojewodztwa">#REF!</definedName>
    <definedName name="y">'[4]Informacje ogólne'!$K$124:$K$160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49" i="191" l="1"/>
  <c r="K44" i="191"/>
  <c r="K43" i="191"/>
  <c r="J37" i="191"/>
  <c r="I36" i="191"/>
  <c r="I37" i="191" s="1"/>
  <c r="H36" i="191"/>
  <c r="H37" i="191" s="1"/>
  <c r="L37" i="191" l="1"/>
  <c r="H38" i="191"/>
  <c r="I38" i="191"/>
  <c r="I39" i="191" s="1"/>
  <c r="L36" i="191"/>
  <c r="J5" i="165"/>
  <c r="L38" i="191" l="1"/>
  <c r="L39" i="191" s="1"/>
  <c r="H39" i="191"/>
  <c r="J38" i="186"/>
  <c r="J39" i="186" s="1"/>
  <c r="I38" i="186"/>
  <c r="I39" i="186" s="1"/>
  <c r="H38" i="186"/>
  <c r="L38" i="186" s="1"/>
  <c r="L37" i="186"/>
  <c r="L36" i="186"/>
  <c r="L39" i="186" l="1"/>
  <c r="H39" i="186"/>
  <c r="I433" i="104" l="1"/>
  <c r="I432" i="104"/>
  <c r="I13" i="2" l="1"/>
  <c r="I434" i="104" l="1"/>
  <c r="I431" i="104"/>
  <c r="I405" i="104"/>
  <c r="I406" i="104" s="1"/>
  <c r="I407" i="104" s="1"/>
  <c r="I408" i="104" s="1"/>
  <c r="I409" i="104" s="1"/>
  <c r="I410" i="104" s="1"/>
  <c r="I411" i="104" s="1"/>
  <c r="I412" i="104" s="1"/>
  <c r="I413" i="104" s="1"/>
  <c r="I414" i="104" s="1"/>
  <c r="I415" i="104" s="1"/>
  <c r="I416" i="104" s="1"/>
  <c r="I417" i="104" s="1"/>
  <c r="I418" i="104" s="1"/>
  <c r="I419" i="104" s="1"/>
  <c r="I420" i="104" s="1"/>
  <c r="I421" i="104" s="1"/>
  <c r="I422" i="104" s="1"/>
  <c r="I423" i="104" s="1"/>
  <c r="I424" i="104" s="1"/>
  <c r="I425" i="104" s="1"/>
  <c r="I426" i="104" s="1"/>
  <c r="I427" i="104" s="1"/>
  <c r="I428" i="104" s="1"/>
  <c r="I429" i="104" s="1"/>
  <c r="I430" i="104" s="1"/>
  <c r="F299" i="104" l="1"/>
  <c r="I293" i="104" l="1"/>
  <c r="I197" i="104"/>
  <c r="I198" i="104"/>
  <c r="I403" i="104"/>
  <c r="I404" i="104" s="1"/>
  <c r="I297" i="104"/>
  <c r="I298" i="104" s="1"/>
  <c r="I299" i="104" s="1"/>
  <c r="I300" i="104" s="1"/>
  <c r="I301" i="104" s="1"/>
  <c r="I302" i="104" s="1"/>
  <c r="I303" i="104" s="1"/>
  <c r="I304" i="104" s="1"/>
  <c r="H297" i="104"/>
  <c r="H299" i="104" s="1"/>
  <c r="D297" i="104"/>
  <c r="B7" i="165" l="1"/>
  <c r="A8" i="96" l="1"/>
</calcChain>
</file>

<file path=xl/sharedStrings.xml><?xml version="1.0" encoding="utf-8"?>
<sst xmlns="http://schemas.openxmlformats.org/spreadsheetml/2006/main" count="5959" uniqueCount="3610">
  <si>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</si>
  <si>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</si>
  <si>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</si>
  <si>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</si>
  <si>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</si>
  <si>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</si>
  <si>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</si>
  <si>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</si>
  <si>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</si>
  <si>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</si>
  <si>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</si>
  <si>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</si>
  <si>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</si>
  <si>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</si>
  <si>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</si>
  <si>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</si>
  <si>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</si>
  <si>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</si>
  <si>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</si>
  <si>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</si>
  <si>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</si>
  <si>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</si>
  <si>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</si>
  <si>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</si>
  <si>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</si>
  <si>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</si>
  <si>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</si>
  <si>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</si>
  <si>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</si>
  <si>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</si>
  <si>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</si>
  <si>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</si>
  <si>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</si>
  <si>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</si>
  <si>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</si>
  <si>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</si>
  <si>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</si>
  <si>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</si>
  <si>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</si>
  <si>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</si>
  <si>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</si>
  <si>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</si>
  <si>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</si>
  <si>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Szpital Uniwersytecki Nr 2 im. dr Jana Biziela w Bydgoszczy</t>
  </si>
  <si>
    <t>Bydgoszcz</t>
  </si>
  <si>
    <t>85-168</t>
  </si>
  <si>
    <t>W ramach projektu realizowane będą następujące zadania: - przebudowa pomieszczeń SOR, - utworzenie 3 stanowisk IT</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</si>
  <si>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</si>
  <si>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</si>
  <si>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</si>
  <si>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</si>
  <si>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Przebudowa i modernizacja Szpitalnego Oddziału Ratunkowego w Wojewódzkim Szpitalu Zespolonym w Elblągu</t>
  </si>
  <si>
    <t>Wojewódzki Szpital Zespolony w Elblągu</t>
  </si>
  <si>
    <t>warmińsko-mazurskie</t>
  </si>
  <si>
    <t>Elbląg</t>
  </si>
  <si>
    <t>82-300</t>
  </si>
  <si>
    <t>Królewiecka 146</t>
  </si>
  <si>
    <t>mazowieckie</t>
  </si>
  <si>
    <t>Mława</t>
  </si>
  <si>
    <t>06-500</t>
  </si>
  <si>
    <t>Anny Dobrskiej 1</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</si>
  <si>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</si>
  <si>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</si>
  <si>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</si>
  <si>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</si>
  <si>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</si>
  <si>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</si>
  <si>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</si>
  <si>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</si>
  <si>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</si>
  <si>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</si>
  <si>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</si>
  <si>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Warszawa</t>
  </si>
  <si>
    <t>01-809</t>
  </si>
  <si>
    <t>Cegłowska 80</t>
  </si>
  <si>
    <t>W ramach projektu realizowane będą następujące zadania: - przebudowa SOR (prace budowlane), - zakup wyposażenia dla SOR.</t>
  </si>
  <si>
    <t>Modernizacja SOR z uwzględnieniem utworzenia stanowiska do wstępnej intensywnej terapii, doposażenie w sprzęt medyczny oraz remont estakady i wykonanie windy dla osób niepełnosprawnych</t>
  </si>
  <si>
    <t>Zamość</t>
  </si>
  <si>
    <t>22-400</t>
  </si>
  <si>
    <t>al. Aleje Jana Pawła II 10</t>
  </si>
  <si>
    <t>Wsparcie Szpitalnego Oddziału Ratunkowego SPZOZ w Wieluniu poprzez budowę lądowiska dla śmigłowców ratunkowych oraz zakup niezbędnego sprzętu medycznego</t>
  </si>
  <si>
    <t>łódzkie</t>
  </si>
  <si>
    <t>Wieluń</t>
  </si>
  <si>
    <t>98-300</t>
  </si>
  <si>
    <t>Szpitalna 16</t>
  </si>
  <si>
    <t>Zespół Opieki Zdrowotnej w Bolesławcu</t>
  </si>
  <si>
    <t>dolnośląskie</t>
  </si>
  <si>
    <t>Bolesławiec</t>
  </si>
  <si>
    <t>59-700</t>
  </si>
  <si>
    <t>Jeleniogórska 4</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</si>
  <si>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</si>
  <si>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</si>
  <si>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</si>
  <si>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</si>
  <si>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</si>
  <si>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</si>
  <si>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</si>
  <si>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</si>
  <si>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</si>
  <si>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</si>
  <si>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</si>
  <si>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</si>
  <si>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Przebudowa Szpitalnego Oddziału Ratunkowego Szpitala Wojewódzkiego im. K.S. Wyszyńskiego w Łomży wraz z doposażeniem w sprzęt i aparaturę medyczną</t>
  </si>
  <si>
    <t>podlaskie</t>
  </si>
  <si>
    <t>Łomża</t>
  </si>
  <si>
    <t>18-404</t>
  </si>
  <si>
    <t>al. marsz. Józefa Piłsudskiego 11</t>
  </si>
  <si>
    <t>świętokrzyskie</t>
  </si>
  <si>
    <t>Przebudowa i doposażenie Szpitalnego Oddziału Ratunkowego w Wojewódzkim Szpitalu Zespolonym w Płocku</t>
  </si>
  <si>
    <t>Płock</t>
  </si>
  <si>
    <t>09-400</t>
  </si>
  <si>
    <t>Modernizacja i doposażenie SOR. Zakres projektu: - wykonanie robót budowlanych, - nadzór budowlany, - zakup aparatury medycznej, sprzętu i wyposażenia, - działania promocyjne.</t>
  </si>
  <si>
    <t>Siedlce</t>
  </si>
  <si>
    <t>08-110</t>
  </si>
  <si>
    <t>Księcia Józefa Poniatowskiego 26</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</si>
  <si>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</si>
  <si>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</si>
  <si>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</si>
  <si>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</si>
  <si>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</si>
  <si>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</si>
  <si>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</si>
  <si>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</si>
  <si>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Parczew</t>
  </si>
  <si>
    <t>21-200</t>
  </si>
  <si>
    <t>Kościelna 136</t>
  </si>
  <si>
    <t>Podniesienie jakości świadczeń zdrowotnych o znaczeniu ponadregionalnym poprzez przebudowę i doposażenie Szpitalnego Oddziału Ratunkowego SP ZOZ MSWiA w Lublinie</t>
  </si>
  <si>
    <t>Lublin</t>
  </si>
  <si>
    <t>20-331</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</si>
  <si>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</si>
  <si>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</si>
  <si>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</si>
  <si>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</si>
  <si>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</si>
  <si>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</si>
  <si>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</si>
  <si>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</si>
  <si>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</si>
  <si>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</si>
  <si>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</si>
  <si>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</si>
  <si>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Wołomin</t>
  </si>
  <si>
    <t>05-200</t>
  </si>
  <si>
    <t>Gdyńska 1/3</t>
  </si>
  <si>
    <t>W ramach projektu realizowane będą następujące zadania: - budowa lądowiska.</t>
  </si>
  <si>
    <t>podkarpackie</t>
  </si>
  <si>
    <t>Mielec</t>
  </si>
  <si>
    <t>39-300</t>
  </si>
  <si>
    <t>Żeromskiego 22</t>
  </si>
  <si>
    <t>W ramach projektu realizowane będą następujące zadania: - modernizacja SOR (roboty budowlane), - zakup wyposażenia dla SOR.</t>
  </si>
  <si>
    <t>Zakup sprzętu i aparatury medycznej dla Szpitalnego Oddziału Ratunkowego w Szpitalu Wojewódzkim w Poznaniu</t>
  </si>
  <si>
    <t>Poznań</t>
  </si>
  <si>
    <t>60-479</t>
  </si>
  <si>
    <t>Juraszów 7/19</t>
  </si>
  <si>
    <t>Garwolin</t>
  </si>
  <si>
    <t>08-400</t>
  </si>
  <si>
    <t>W ramach projektu realizowane będą następujące zadania: - zakup wyposażenia dla SOR.</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</si>
  <si>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</si>
  <si>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</si>
  <si>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</si>
  <si>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</si>
  <si>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W ramach projektu realizowane będą następujące zadania: - zakup wyposażenia i aparatury medycznej dla SOR, - adaptacja pomieszczeń (roboty budowlane)</t>
  </si>
  <si>
    <t>zachodniopomorskie</t>
  </si>
  <si>
    <t>Szczecin</t>
  </si>
  <si>
    <t>70-891</t>
  </si>
  <si>
    <t>Alfreda Sokołowskiego 11</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</si>
  <si>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</si>
  <si>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</si>
  <si>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</si>
  <si>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</si>
  <si>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</si>
  <si>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śląskie</t>
  </si>
  <si>
    <t>Cieszyn</t>
  </si>
  <si>
    <t>43-400</t>
  </si>
  <si>
    <t>Bielska 4</t>
  </si>
  <si>
    <t>Modernizacja i doposażenie SOR wraz z budową lądowiska. Zakres projektu: - budowa lądowiska, - zakup aparatury medycznej, - doposażenie stanowisk intensywnej terapii, - nadzór budowlany, - promocja.</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</si>
  <si>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</si>
  <si>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</si>
  <si>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</si>
  <si>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</si>
  <si>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</si>
  <si>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</si>
  <si>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</si>
  <si>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</si>
  <si>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</si>
  <si>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</si>
  <si>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</si>
  <si>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Nowy Sącz</t>
  </si>
  <si>
    <t>33-300</t>
  </si>
  <si>
    <t>Młyńska 10</t>
  </si>
  <si>
    <t xml:space="preserve">Zakres przedmiotowy projektu: 1) Przebudowa, remont i rozbudowa SOR, 2) Termomodernizacja SOR, 3) Budowa wiaty środków transportu sanitarnego, 4) Zakup aparatury medycznej. </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</si>
  <si>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</si>
  <si>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</si>
  <si>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</si>
  <si>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</si>
  <si>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</si>
  <si>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Rozbudowa i modernizacja infrastruktury ratownictwa medycznego w Pleszewskim Centrum Medycznym w Pleszewie</t>
  </si>
  <si>
    <t>Pleszew</t>
  </si>
  <si>
    <t>63-300</t>
  </si>
  <si>
    <t>Poznańska 125A</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</si>
  <si>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</si>
  <si>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</si>
  <si>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</si>
  <si>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</si>
  <si>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</si>
  <si>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Poprawa bezpieczeństwa zdrowotnego na obszarze powiatu działdowskiego i województwa warmińsko-mazurskiego poprzez budowę lądowiska przyszpitalnego SPZOZ w Działdowie</t>
  </si>
  <si>
    <t>Działdowo</t>
  </si>
  <si>
    <t>13-200</t>
  </si>
  <si>
    <t>Leśna 1</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</si>
  <si>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</si>
  <si>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</si>
  <si>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</si>
  <si>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</si>
  <si>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</si>
  <si>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Modernizacja i doposażenie SOR Specjalistycznego Szpitala im. Alfreda Sokołowskiego z siedzibą w Wałbrzychu</t>
  </si>
  <si>
    <t>Specjalistyczny Szpital im. dra A. Sokołowskiego</t>
  </si>
  <si>
    <t>Wałbrzych</t>
  </si>
  <si>
    <t>58-309</t>
  </si>
  <si>
    <t>Alfreda Sokołowskiego 4</t>
  </si>
  <si>
    <t>Szpital Wojewódzki im. Prymasa Kardynała Stefana Wyszyńskiego w Sieradzu</t>
  </si>
  <si>
    <t>Sieradz</t>
  </si>
  <si>
    <t>98-200</t>
  </si>
  <si>
    <t>Armii Krajowej 7</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</si>
  <si>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</si>
  <si>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</si>
  <si>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</si>
  <si>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</si>
  <si>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</si>
  <si>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</si>
  <si>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</si>
  <si>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</si>
  <si>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</si>
  <si>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</si>
  <si>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Rozwój infrastruktury ratownictwa medycznego w powiecie suskim poprzez modernizację i doposażenie Szpitalnego Oddziału Ratunkowego w Suchej Beskidzkiej</t>
  </si>
  <si>
    <t>Sucha Beskidzka</t>
  </si>
  <si>
    <t>34-200</t>
  </si>
  <si>
    <t>Szpitalna 22</t>
  </si>
  <si>
    <t>Kraków</t>
  </si>
  <si>
    <t>31-826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</si>
  <si>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</si>
  <si>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</si>
  <si>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</si>
  <si>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 xml:space="preserve">  Liczba wybudowanych instytucji ochrony zdrowia - 1</t>
  </si>
  <si>
    <t>Zielona Góra</t>
  </si>
  <si>
    <t>65-046</t>
  </si>
  <si>
    <t>Liczba doposażonych instytucji ochrony zdrowia - 1 Liczba przebudowanych instytucji ochrony zdrowia - 1 Liczba wybudowanych instytucji ochrony zdrowia - 1</t>
  </si>
  <si>
    <t>Olsztyn</t>
  </si>
  <si>
    <t>10-561</t>
  </si>
  <si>
    <t xml:space="preserve">Żołnierska 18 </t>
  </si>
  <si>
    <t>Zgierz</t>
  </si>
  <si>
    <t>95-100</t>
  </si>
  <si>
    <t>01-934</t>
  </si>
  <si>
    <t>Wojewódzki Szpital Specjalistyczny im. M. Kopernika w Łodzi</t>
  </si>
  <si>
    <t>93-513</t>
  </si>
  <si>
    <t xml:space="preserve">Pabianicka 62 </t>
  </si>
  <si>
    <t xml:space="preserve">Liczba doposażonych instytucji ochrony zdrowia - 1  </t>
  </si>
  <si>
    <t>Szpital Wojewódzki Nr 2 im. Św. Jadwigi Królowej w Rzeszowie</t>
  </si>
  <si>
    <t>Rzeszów</t>
  </si>
  <si>
    <t>35-301</t>
  </si>
  <si>
    <t xml:space="preserve">Lwowska 60 </t>
  </si>
  <si>
    <t xml:space="preserve">Liczba doposażonych instytucji ochrony zdrowia - 1 Liczba przebudowanych instytucji ochrony zdrowia - 1 </t>
  </si>
  <si>
    <t>opolskie</t>
  </si>
  <si>
    <t>Nysa</t>
  </si>
  <si>
    <t>48-300</t>
  </si>
  <si>
    <t>Specjalistyczny Szpital Wojewódzki w Ciechanowie</t>
  </si>
  <si>
    <t>Ciechanów</t>
  </si>
  <si>
    <t>06-400</t>
  </si>
  <si>
    <t xml:space="preserve">Powstańców Wielkopolskich 2 </t>
  </si>
  <si>
    <t>Samodzielny Publiczny Zespół Zakładów Opieki Zdrowotnej w Gryficach</t>
  </si>
  <si>
    <t>Gryfice</t>
  </si>
  <si>
    <t>72-300</t>
  </si>
  <si>
    <t xml:space="preserve">Niechorska 27 </t>
  </si>
  <si>
    <t>Wielospecjalistyczny Szpital Wojewódzki w Gorzowie Wlkp. Spółka z ograniczoną odpowiedzialnością</t>
  </si>
  <si>
    <t>Gorzów Wlkp.</t>
  </si>
  <si>
    <t xml:space="preserve">Dekerta 1 </t>
  </si>
  <si>
    <t>XII.1. Rozwój systemu ratownictwa medycznego - Remont lądowiska dla śmigłowców ratunkowych celem dostosowania do standardów europejskich</t>
  </si>
  <si>
    <t>Sosnowiec</t>
  </si>
  <si>
    <t>41-200</t>
  </si>
  <si>
    <t xml:space="preserve">Plac Medyków 1 </t>
  </si>
  <si>
    <t>Puszczykowo</t>
  </si>
  <si>
    <t>62-041</t>
  </si>
  <si>
    <t xml:space="preserve">Kraszewskiego 11 </t>
  </si>
  <si>
    <t>Kielce</t>
  </si>
  <si>
    <t>25-736</t>
  </si>
  <si>
    <t>Giżycko</t>
  </si>
  <si>
    <t>11-500</t>
  </si>
  <si>
    <t>4 Wojskowy Szpital Kliniczny z Polikliniką Samodzielny Publiczny Zakład Opieki Zdrowotnej we Wrocławiu</t>
  </si>
  <si>
    <t>Wrocław</t>
  </si>
  <si>
    <t>50-981</t>
  </si>
  <si>
    <t xml:space="preserve">Rudolfa Weigla 5 </t>
  </si>
  <si>
    <t>Powiat Nowotomyski</t>
  </si>
  <si>
    <t>Nowy Tomyśl</t>
  </si>
  <si>
    <t>64-300</t>
  </si>
  <si>
    <t xml:space="preserve">Poznańska 33 </t>
  </si>
  <si>
    <t>Bełchatów</t>
  </si>
  <si>
    <t>97-400</t>
  </si>
  <si>
    <t xml:space="preserve">Węgierska 21 </t>
  </si>
  <si>
    <t>Samodzielny Publiczny Zakład Opieki Zdrowotnej w Krotoszynie</t>
  </si>
  <si>
    <t>Krotoszyn</t>
  </si>
  <si>
    <t>63-700</t>
  </si>
  <si>
    <t xml:space="preserve">Młyńska 2 </t>
  </si>
  <si>
    <t>Szpital Powiatowy w Chrzanowie</t>
  </si>
  <si>
    <t>Chrzanów</t>
  </si>
  <si>
    <t>32-500</t>
  </si>
  <si>
    <t xml:space="preserve">Topolowa 16 </t>
  </si>
  <si>
    <t>Samodzielny Publiczny Specjalistyczny Zakład Opieki Zdrowotnej</t>
  </si>
  <si>
    <t>Lębork</t>
  </si>
  <si>
    <t>84-300</t>
  </si>
  <si>
    <t xml:space="preserve">Węgrzynowicza 13 </t>
  </si>
  <si>
    <t>Bochnia</t>
  </si>
  <si>
    <t>32-700</t>
  </si>
  <si>
    <t xml:space="preserve">Krakowska 31 </t>
  </si>
  <si>
    <t>Szpital Wielospecjalistyczny im. dr. Ludwika Błażka w Inowrocławiu</t>
  </si>
  <si>
    <t>Inowrocław</t>
  </si>
  <si>
    <t>88-100</t>
  </si>
  <si>
    <t xml:space="preserve">Poznańska 97 </t>
  </si>
  <si>
    <t>Wojewódzki Szpital Zespolony im. Ludwika Perzyny w Kaliszu</t>
  </si>
  <si>
    <t xml:space="preserve">Poznańska 79 </t>
  </si>
  <si>
    <t>Staszów</t>
  </si>
  <si>
    <t>28-200</t>
  </si>
  <si>
    <t>Brodnica</t>
  </si>
  <si>
    <t>87-300</t>
  </si>
  <si>
    <t>Chojnice</t>
  </si>
  <si>
    <t>89-600</t>
  </si>
  <si>
    <t>Samodzielny Publiczny Zakład Opieki Zdrowotnej Ministerstwa Spraw Wewnętrznych w Lublinie</t>
  </si>
  <si>
    <t xml:space="preserve">Grenadierów 3 </t>
  </si>
  <si>
    <t>Wojskowy Instytut Medyczny</t>
  </si>
  <si>
    <t>04-141</t>
  </si>
  <si>
    <t xml:space="preserve">Szaserów 128 </t>
  </si>
  <si>
    <t>Szpital Uniwersytecki Nr 1 im. dr A. Jurasza w Bydgoszczy</t>
  </si>
  <si>
    <t>85-094</t>
  </si>
  <si>
    <t xml:space="preserve">Marii Skłodowskiej-Curie 9 </t>
  </si>
  <si>
    <t>Uniwersytecki Szpital Kliniczny w Białymstoku</t>
  </si>
  <si>
    <t>Białystok</t>
  </si>
  <si>
    <t>15-276</t>
  </si>
  <si>
    <t xml:space="preserve">M.Skłodowskiej-Curie 24A </t>
  </si>
  <si>
    <t>Uniwersyteckie Centrum Kliniczne</t>
  </si>
  <si>
    <t>Gdańsk</t>
  </si>
  <si>
    <t>80-952</t>
  </si>
  <si>
    <t xml:space="preserve">Dębinki 7 </t>
  </si>
  <si>
    <t>50-556</t>
  </si>
  <si>
    <t>Liczba doposażonych instytucji ochrony zdrowia - 1  Liczba wybudowanych instytucji ochrony zdrowia - 1</t>
  </si>
  <si>
    <t>Samodzielny Publiczny Zakład Opieki Zdrowotnej Szpital Uniwersytecki w Krakowie</t>
  </si>
  <si>
    <t>31-501</t>
  </si>
  <si>
    <t xml:space="preserve">Kopernika 36 </t>
  </si>
  <si>
    <t>Samodzielny Publiczny Szpital Kliniczny nr 4 w Lublinie</t>
  </si>
  <si>
    <t>20-954</t>
  </si>
  <si>
    <t>Opole</t>
  </si>
  <si>
    <t>Włocławek</t>
  </si>
  <si>
    <t>87-800</t>
  </si>
  <si>
    <t>Trzebnica</t>
  </si>
  <si>
    <t>55-100</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</si>
  <si>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</si>
  <si>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</si>
  <si>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</si>
  <si>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</si>
  <si>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</si>
  <si>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</si>
  <si>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</si>
  <si>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</si>
  <si>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</si>
  <si>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XII.1. Rozwój systemu ratownictwa medycznego - Poprawa jakości ratownictwa medycznego w Powiecie Lęborskim poprzez rozbudowę oraz doposażenie w sprzęt medyczny Szpitalnego Oddziału Ratunkowego w Lęborku</t>
  </si>
  <si>
    <t>XII.1. Rozwój systemu ratownictwa medycznego - Rozbudowa i doposażenie Szpitalnego Oddziału Ratunkowego - II etap modernizacji Szpitala Powiatowego w Krotoszynie</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</si>
  <si>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</si>
  <si>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</si>
  <si>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</si>
  <si>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</si>
  <si>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</si>
  <si>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</si>
  <si>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</si>
  <si>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</si>
  <si>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</si>
  <si>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</si>
  <si>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</si>
  <si>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</si>
  <si>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</si>
  <si>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</si>
  <si>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</si>
  <si>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</si>
  <si>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</si>
  <si>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</si>
  <si>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</si>
  <si>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</si>
  <si>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</si>
  <si>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</si>
  <si>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</si>
  <si>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</si>
  <si>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XII.1. Rozwój systemu ratownictwa medycznego - Podniesienie dostępu do specjalistycznych świadczeń zdrowotnych poprzez budowę lądowiska i modernizację Szpitalnego Oddziału Ratunkowego w Wałbrzychu</t>
  </si>
  <si>
    <t xml:space="preserve">Sokołowskiego 4 </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</si>
  <si>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</si>
  <si>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</si>
  <si>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</si>
  <si>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</si>
  <si>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</si>
  <si>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</si>
  <si>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</si>
  <si>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</si>
  <si>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</si>
  <si>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</si>
  <si>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</si>
  <si>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</si>
  <si>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</si>
  <si>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</si>
  <si>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</si>
  <si>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</si>
  <si>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</si>
  <si>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</si>
  <si>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</si>
  <si>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</si>
  <si>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</si>
  <si>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</si>
  <si>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</si>
  <si>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</si>
  <si>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</si>
  <si>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</si>
  <si>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</si>
  <si>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</si>
  <si>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</si>
  <si>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</si>
  <si>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</si>
  <si>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</si>
  <si>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</si>
  <si>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</si>
  <si>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</si>
  <si>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</si>
  <si>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</si>
  <si>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</si>
  <si>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</si>
  <si>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</si>
  <si>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</si>
  <si>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</si>
  <si>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XII.1. Rozwój systemu ratownictwa medycznego - Zwiększenie bezpieczeństwa zdrowotnego społeczeństwa poprzez przebudowę i doposażenie istniejącego Szpitalnego Oddziału Ratunkowego SPZZOZ w Gryficach</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</si>
  <si>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</si>
  <si>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</si>
  <si>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</si>
  <si>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</si>
  <si>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</si>
  <si>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</si>
  <si>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</si>
  <si>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</si>
  <si>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</si>
  <si>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</si>
  <si>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XII.1. Rozwój systemu ratownictwa medycznego - Rozbudowa i modernizacja Szpitala Śląskiego w Cieszynie - etap II - wyposażenie Szpitalnego Oddziału Ratunkowego</t>
  </si>
  <si>
    <t>Powiat Cieszyński</t>
  </si>
  <si>
    <t xml:space="preserve">Bobrecka 29 </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</si>
  <si>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</si>
  <si>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</si>
  <si>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</si>
  <si>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</si>
  <si>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</si>
  <si>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XII.1. Rozwój systemu ratownictwa medycznego - Remont drogi dojazdowej i doposażenie Szpitalnego Oddziału Ratunkowego zgodnie z Rozp. Min. Zdrowia z 15.03.07r. w Szpitalu Powiatowym w Chrzanowie</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</si>
  <si>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</si>
  <si>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</si>
  <si>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</si>
  <si>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</si>
  <si>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</si>
  <si>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</si>
  <si>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</si>
  <si>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</si>
  <si>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</si>
  <si>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</si>
  <si>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</si>
  <si>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</si>
  <si>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XII.1. Rozwój systemu ratownictwa medycznego - Przebudowa budynku Przychodni na Szpitalny Oddział Ratunkowy Zespołu Opieki Zdrowotnej w Bolesławcu</t>
  </si>
  <si>
    <t xml:space="preserve">Jeleniogórska 4 </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</si>
  <si>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</si>
  <si>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</si>
  <si>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</si>
  <si>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</si>
  <si>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</si>
  <si>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</si>
  <si>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</si>
  <si>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XII.1. Rozwój systemu ratownictwa medycznego - Poprawa jakości systemu ratownictwa medycznego poprzez doposażenie Szpitalnego Oddziału Ratunkowego w Wojewódzkim Szpitalu Zespolonym w Elblągu.</t>
  </si>
  <si>
    <t xml:space="preserve">Królewiecka 146 </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</si>
  <si>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</si>
  <si>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</si>
  <si>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</si>
  <si>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</si>
  <si>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</si>
  <si>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XII.1. Rozwój systemu ratownictwa medycznego - Dostosowanie Szpitalnego Oddziału Ratunkowego do wymaganych standardów poprzez zakup nowoczesnego sprzętu medycznego</t>
  </si>
  <si>
    <t xml:space="preserve">Ujejskiego 75 </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</si>
  <si>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</si>
  <si>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</si>
  <si>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</si>
  <si>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</si>
  <si>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</si>
  <si>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</si>
  <si>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</si>
  <si>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</si>
  <si>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</si>
  <si>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</si>
  <si>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</si>
  <si>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</si>
  <si>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</si>
  <si>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XII.1. Rozwój systemu ratownictwa medycznego - Zakup aparatury medycznej dla Szpitalnego Oddziału Ratunkowego Szpitala Wojewódzkiego w Gorzowie Wlkp.</t>
  </si>
  <si>
    <t>XII.1. Rozwój systemu ratownictwa medycznego - Rozbudowa i przebudowa Szpitalnego Oddziału Ratunkowego i Diagnostyki Obrazowej SPZOZ w Oławie</t>
  </si>
  <si>
    <t>Zespół Opieki Zdrowotnej w Oławie</t>
  </si>
  <si>
    <t>Oława</t>
  </si>
  <si>
    <t>55-200</t>
  </si>
  <si>
    <t xml:space="preserve">K.K.Baczyńskiego 1 </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</si>
  <si>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</si>
  <si>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</si>
  <si>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</si>
  <si>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</si>
  <si>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</si>
  <si>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XII.1. Rozwój systemu ratownictwa medycznego - Remont i przebudowa SOR i lądowiska oraz zakup wyposażenia medycznego SOR dla ZZOZ w Ostrowie Wlkp.</t>
  </si>
  <si>
    <t>Zespół Zakładów Opieki Zdrowotnej w Ostrowie Wielkopolskim</t>
  </si>
  <si>
    <t xml:space="preserve">Limanowskiego 20/22 </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</si>
  <si>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</si>
  <si>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</si>
  <si>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</si>
  <si>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</si>
  <si>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</si>
  <si>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</si>
  <si>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</si>
  <si>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</si>
  <si>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</si>
  <si>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</si>
  <si>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</si>
  <si>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</si>
  <si>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</si>
  <si>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</si>
  <si>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</si>
  <si>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XII.1. Rozwój systemu ratownictwa medycznego - Budowa lądowiska dla helikopterów w Regionalnym Szpitalu Specjalistycznym w Grudziądzu.</t>
  </si>
  <si>
    <t>Regionalny Szpital Specjalistyczny im. dr Władysława Biegańskiego</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</si>
  <si>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</si>
  <si>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</si>
  <si>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</si>
  <si>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</si>
  <si>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</si>
  <si>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</si>
  <si>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</si>
  <si>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XII.1. Rozwój systemu ratownictwa medycznego - Wyposażenie Szpitalnego Oddziału Ratunkowego w Wojewódzkim Szpitalu Specjalistycznym w Słupsku</t>
  </si>
  <si>
    <t>Samorząd Województwa Pomorskiego</t>
  </si>
  <si>
    <t>80-810</t>
  </si>
  <si>
    <t>Okopowa 21 27</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</si>
  <si>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</si>
  <si>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</si>
  <si>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</si>
  <si>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</si>
  <si>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</si>
  <si>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</si>
  <si>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</si>
  <si>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</si>
  <si>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</si>
  <si>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XII.1. Rozwój systemu ratownictwa medycznego - Poprawa infrastruktury oraz doposażenie w sprzęt medyczny SOR w Starogardzie Gdańskim w celu zwiększenia efektywności ratownictwa medycznego.</t>
  </si>
  <si>
    <t>Powiat Starogardzki</t>
  </si>
  <si>
    <t xml:space="preserve">Kościuszki 17 </t>
  </si>
  <si>
    <t>XII.1. Rozwój systemu ratownictwa medycznego - Przebudowa i wyposażenie Szpitalnego Oddziału Ratunkowego w Wojewódzkim Szpitalu Zespolonym w Płocku.</t>
  </si>
  <si>
    <t>Wojewódzki Szpital Zespolony</t>
  </si>
  <si>
    <t xml:space="preserve">Medyczna 19 </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</si>
  <si>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</si>
  <si>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</si>
  <si>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</si>
  <si>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</si>
  <si>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</si>
  <si>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</si>
  <si>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</si>
  <si>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</si>
  <si>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</si>
  <si>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</si>
  <si>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</si>
  <si>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XII.1. Rozwój systemu ratownictwa medycznego - Rozbudowa, modernizacja i doposażenie Szpitalnego Oddziału Ratunkowego.</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</si>
  <si>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</si>
  <si>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</si>
  <si>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XII.1. Rozwój systemu ratownictwa medycznego - Modernizacja i rozbudowa Szpitalnego Oddziału Ratunkowego w Szpitalu Wojewódzkim nr 2 w Rzeszowie</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</si>
  <si>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</si>
  <si>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</si>
  <si>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</si>
  <si>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</si>
  <si>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</si>
  <si>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</si>
  <si>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</si>
  <si>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</si>
  <si>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</si>
  <si>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</si>
  <si>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</si>
  <si>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</si>
  <si>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</si>
  <si>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XII.1. Rozwój systemu ratownictwa medycznego - Zwiększenie dostępu do świadczeń zdrowotnych przez doposażenie i modernizację infrastruktury szpitalnego oddziału ratunkowego w PS ZOZ w Inowrocławiu.</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</si>
  <si>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</si>
  <si>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</si>
  <si>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</si>
  <si>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</si>
  <si>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</si>
  <si>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</si>
  <si>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</si>
  <si>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</si>
  <si>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</si>
  <si>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</si>
  <si>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</si>
  <si>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</si>
  <si>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</si>
  <si>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</si>
  <si>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XII.1. Rozwój systemu ratownictwa medycznego - Zakup wyrobów medycznych do diagnostyki i terapii oraz budowa drogi między lądowiskiem a SOR-em w WSS im.M. Kopernika w Łodzi.</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</si>
  <si>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</si>
  <si>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</si>
  <si>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</si>
  <si>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</si>
  <si>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</si>
  <si>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</si>
  <si>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</si>
  <si>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</si>
  <si>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</si>
  <si>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</si>
  <si>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</si>
  <si>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</si>
  <si>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XII.1. Rozwój systemu ratownictwa medycznego - Utrzymanie zasady "ZŁOTEJ GODZINY" przez zakup sprzętu diagonostycznego i podtrzymującego życie dla SOR w Szpitalu Specjalistycznym w Gorlicach</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</si>
  <si>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</si>
  <si>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</si>
  <si>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</si>
  <si>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</si>
  <si>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</si>
  <si>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XII.1. Rozwój systemu ratownictwa medycznego - Rozbudowa i przebudowa Szpitala Powiatowego w Nowym Tomyślu - Szpitalny Oddział Ratunkowy z wyposażeniem</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</si>
  <si>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</si>
  <si>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</si>
  <si>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</si>
  <si>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</si>
  <si>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</si>
  <si>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</si>
  <si>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</si>
  <si>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</si>
  <si>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</si>
  <si>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XII.1. Rozwój systemu ratownictwa medycznego - Zakup sprzętu medycznego dla Wojewódzkiego Szpitala Zespolonego im. Ludwika Perzyny w Kaliszu celem doposażenia Szpitalnego Oddziału Ratunkowego.</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</si>
  <si>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</si>
  <si>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</si>
  <si>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</si>
  <si>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XII.1. Rozwój systemu ratownictwa medycznego - Przebudowa i doposażenie SOR SPSK Nr 4 w Lublinie celem podniesienia jakości i dostępności do świadczeń medycznych w stanach nagłego zagrożenia życia</t>
  </si>
  <si>
    <t xml:space="preserve">Jaczewskiego 8 </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</si>
  <si>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</si>
  <si>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</si>
  <si>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</si>
  <si>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</si>
  <si>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XII.1. Rozwój systemu ratownictwa medycznego - Poprawa dostępności do świadczeń zdrowotnych z zakresu ratownictwa medycznego poprzez modernizację Szpitalnego Oddziału Ratunkowego w SPZOZ w Sieradzu</t>
  </si>
  <si>
    <t xml:space="preserve">Armi Krajowej 7 </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</si>
  <si>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</si>
  <si>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</si>
  <si>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</si>
  <si>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</si>
  <si>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</si>
  <si>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Wojewódzki Szpital Specjalistyczny nr 5 im. "Św. Barbary"</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</si>
  <si>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</si>
  <si>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</si>
  <si>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</si>
  <si>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</si>
  <si>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</si>
  <si>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</si>
  <si>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</si>
  <si>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</si>
  <si>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</si>
  <si>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</si>
  <si>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</si>
  <si>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</si>
  <si>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</si>
  <si>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</si>
  <si>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</si>
  <si>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</si>
  <si>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</si>
  <si>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</si>
  <si>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</si>
  <si>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</si>
  <si>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</si>
  <si>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</si>
  <si>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</si>
  <si>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</si>
  <si>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</si>
  <si>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</si>
  <si>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</si>
  <si>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</si>
  <si>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</si>
  <si>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</si>
  <si>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</si>
  <si>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</si>
  <si>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</si>
  <si>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</si>
  <si>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</si>
  <si>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</si>
  <si>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XII.2. Inwestycje w infrastrukturę ochrony zdrowia o znaczeniu ponadregionalnym - Rozbudowa i doposażenie Samodzielnego Publicznego Szpitala Klinicznego im. Prof. Adama Grucy w celu poprawy jakości i dostępności udzielanych świadczeń zdrowotnych</t>
  </si>
  <si>
    <t>XII.2. Inwestycje w infrastrukturę ochrony zdrowia o znaczeniu ponadregionalnym - Wzrost jakości i dostępności świadczeń zdrowotnych 10 WSK z Polikliniką SPZOZ w Bydgoszczy poprzez zakup sprzętu medycznego dla intensywnej terapii.</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</si>
  <si>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</si>
  <si>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</si>
  <si>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</si>
  <si>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</si>
  <si>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</si>
  <si>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</si>
  <si>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</si>
  <si>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</si>
  <si>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</si>
  <si>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</si>
  <si>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</si>
  <si>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</si>
  <si>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</si>
  <si>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</si>
  <si>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</si>
  <si>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</si>
  <si>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</si>
  <si>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</si>
  <si>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</si>
  <si>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</si>
  <si>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</si>
  <si>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</si>
  <si>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</si>
  <si>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</si>
  <si>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XII.2. Inwestycje w infrastrukturę ochrony zdrowia o znaczeniu ponadregionalnym - Poprawa jakości diagnostyki obrazowej i leczenia poprzez wymianę systemu rezonansu magnetycznego w Wojskowym Instytucie Medycznym w Warszawie</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</si>
  <si>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</si>
  <si>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</si>
  <si>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</si>
  <si>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</si>
  <si>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XII.2. Inwestycje w infrastrukturę ochrony zdrowia o znaczeniu ponadregionalnym - Poprawa dostępu do usług medycznych o znaczeniu ponadregionalnym przez doposażenie Zakładu Radiologii UCK w Gdańsku w rezonans magnetyczny</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</si>
  <si>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</si>
  <si>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</si>
  <si>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</si>
  <si>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</si>
  <si>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</si>
  <si>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</si>
  <si>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</si>
  <si>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</si>
  <si>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</si>
  <si>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</si>
  <si>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</si>
  <si>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</si>
  <si>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</si>
  <si>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</si>
  <si>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</si>
  <si>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</si>
  <si>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</si>
  <si>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</si>
  <si>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</si>
  <si>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</si>
  <si>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</si>
  <si>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</si>
  <si>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</si>
  <si>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XII.2. Inwestycje w infrastrukturę ochrony zdrowia o znaczeniu ponadregionalnym - Zakup aparatury i sprzętu medycznego dla Zakładu Diagnostyki Laboratoryjnej i Immunologii Klinicznej Wieku Rozwojowego w SPDSK w Warszawie</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</si>
  <si>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</si>
  <si>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</si>
  <si>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</si>
  <si>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</si>
  <si>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XII.2. Inwestycje w infrastrukturę ochrony zdrowia o znaczeniu ponadregionalnym - Poprawa diagnostyki obrazowej w 4 Wojskowym Szpitalu Klinicznym we Wrocławiu.</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</si>
  <si>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</si>
  <si>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</si>
  <si>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</si>
  <si>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</si>
  <si>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</si>
  <si>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</si>
  <si>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</si>
  <si>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</si>
  <si>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</si>
  <si>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</si>
  <si>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</si>
  <si>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</si>
  <si>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</si>
  <si>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</si>
  <si>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</si>
  <si>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</si>
  <si>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</si>
  <si>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</si>
  <si>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</si>
  <si>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</si>
  <si>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</si>
  <si>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</si>
  <si>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</si>
  <si>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</si>
  <si>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</si>
  <si>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</si>
  <si>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</si>
  <si>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</si>
  <si>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</si>
  <si>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</si>
  <si>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</si>
  <si>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</si>
  <si>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</si>
  <si>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</si>
  <si>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</si>
  <si>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</si>
  <si>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</si>
  <si>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</si>
  <si>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</si>
  <si>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</si>
  <si>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XII.2. Inwestycje w infrastrukturę ochrony zdrowia o znaczeniu ponadregionalnym - Utworzenie Makroregionalnego Centrum Inwazyjnej Diagnostyki i Chirurgicznego Leczenia Raka Płuca w SPSK Nr 4 w Lublinie.</t>
  </si>
  <si>
    <t>XII.2. Inwestycje w infrastrukturę ochrony zdrowia o znaczeniu ponadregionalnym - Modernizacja Kliniki Pneumonologii, Onkologii i Alergologii w SPSK nr 4 w Lublinie celem zwiększenia skuteczności wczesnej diagnostyki raka płuca</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</si>
  <si>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</si>
  <si>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</si>
  <si>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</si>
  <si>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</si>
  <si>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</si>
  <si>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</si>
  <si>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XII.2. Inwestycje w infrastrukturę ochrony zdrowia o znaczeniu ponadregionalnym - Wzrost dostępności wysokospecjalistycznych świadczeń zdrowotnych przez wymianę aparatu rezonansu magnetycznego w Szpitalu Uniwersyteckim w Bydgoszczy.</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</si>
  <si>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</si>
  <si>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</si>
  <si>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</si>
  <si>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</si>
  <si>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</si>
  <si>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XII.2. Inwestycje w infrastrukturę ochrony zdrowia o znaczeniu ponadregionalnym - Poprawa jakości i dostępności usług medycznych poprzez zakup aparatury obrazowej i wyrobów medycznych dla Instytutu Kardiologii w Warszawie.</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</si>
  <si>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</si>
  <si>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</si>
  <si>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</si>
  <si>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</si>
  <si>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</si>
  <si>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</si>
  <si>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</si>
  <si>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</si>
  <si>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</si>
  <si>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</si>
  <si>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</si>
  <si>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XII.2. Inwestycje w infrastrukturę ochrony zdrowia o znaczeniu ponadregionalnym - Poprawa jakości świadczenia usług medycznych w zakresie chirurgii małoinwazyjnej w Klinice chirurgii gastroenterologicznej i transplantologii w CSK MSWiA w Warszawie.</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</si>
  <si>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</si>
  <si>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</si>
  <si>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</si>
  <si>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</si>
  <si>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</si>
  <si>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</si>
  <si>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</si>
  <si>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</si>
  <si>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XII.2. Inwestycje w infrastrukturę ochrony zdrowia o znaczeniu ponadregionalnym - Zakup i instalacja SPECT-CT oraz modernizacja ośrodka medycyny nuklearnej w Oddziale Klinicznym Endokrynologii Szpitala Uniwersyteckiego w Krakowie.</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</si>
  <si>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</si>
  <si>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</si>
  <si>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</si>
  <si>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</si>
  <si>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</si>
  <si>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</si>
  <si>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</si>
  <si>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XII.2. Inwestycje w infrastrukturę ochrony zdrowia o znaczeniu ponadregionalnym - Zakup aparatury obrazowej oraz wyrobów medycznych na potrzeby Pracowni Hemodynamiki i Diagnostyki Obrazowej SCCS w Zabrzu.</t>
  </si>
  <si>
    <t xml:space="preserve">M. Curie-Skłodowskiej 9 </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</si>
  <si>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</si>
  <si>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</si>
  <si>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</si>
  <si>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</si>
  <si>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</si>
  <si>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</si>
  <si>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</si>
  <si>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</si>
  <si>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XII.2. Inwestycje w infrastrukturę ochrony zdrowia o znaczeniu ponadregionalnym - Zakup specjalistycznego sprzętu medycznego na potrzeby Szpitala Uniwersyteckiego Nr 2 im. dr Jana Biziela w Bydgoszczy.</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</si>
  <si>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</si>
  <si>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</si>
  <si>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</si>
  <si>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</si>
  <si>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</si>
  <si>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</si>
  <si>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</si>
  <si>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</si>
  <si>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</si>
  <si>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</si>
  <si>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</si>
  <si>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</si>
  <si>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</si>
  <si>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</si>
  <si>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</si>
  <si>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</si>
  <si>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</si>
  <si>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</si>
  <si>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</si>
  <si>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</si>
  <si>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</si>
  <si>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</si>
  <si>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</si>
  <si>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</si>
  <si>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XII.2. Inwestycje w infrastrukturę ochrony zdrowia o znaczeniu ponadregionalnym - Podniesienie jakości wysokospecjalistycznych procedur medycznych dla pacjentów Szpitala MSWiA w Lublinie poprzez doposażenie pomieszczeń szpitalnych.</t>
  </si>
  <si>
    <t>XII.2. Inwestycje w infrastrukturę ochrony zdrowia o znaczeniu ponadregionalnym - Zakup aparatury obrazowej oraz dostosowanie infrastruktury technicznej w celu utworzenia Teleradiologicznego Centrum Diagnostycznego w WIM.</t>
  </si>
  <si>
    <t>Warszawa 44</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</si>
  <si>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</si>
  <si>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</si>
  <si>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</si>
  <si>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</si>
  <si>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</si>
  <si>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</si>
  <si>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</si>
  <si>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XII.2. Inwestycje w infrastrukturę ochrony zdrowia o znaczeniu ponadregionalnym - Opieka nad dzieckiem z niską wagą urodzeniową i wadami wrodzonymi w okresie przedporodowym, porodowym i poporodowym w ICZMP w Łodzi.</t>
  </si>
  <si>
    <t>XII.2. Inwestycje w infrastrukturę ochrony zdrowia o znaczeniu ponadregionalnym - Poprawa efektywności przyjęć oraz dostępności i jakości diagnostyki i terapii chorób płuc ( I etap) w Instytucie Gruźlicy i Chorób Płuc w Warszawie</t>
  </si>
  <si>
    <t>XII.2. Inwestycje w infrastrukturę ochrony zdrowia o znaczeniu ponadregionalnym - Zwiększenie dostępności i jakości diagnostycznych świadczeń zdrowotnych poprzez doposażenie Zakładu Diagnostyki Obrazowej ICZMP w Łodzi.</t>
  </si>
  <si>
    <t>XII.2. Inwestycje w infrastrukturę ochrony zdrowia o znaczeniu ponadregionalnym - Remont Bloku Operacyjnego "A" Instytutu Centrum Zdrowia Matki Polki w Łodzi wraz z zakupem nowoczesnego wyposażenia.</t>
  </si>
  <si>
    <t>XII.2. Inwestycje w infrastrukturę ochrony zdrowia o znaczeniu ponadregionalnym - Poprawa dostępności i jakości leczenia specjalistycznego poprzez stworzenie Centrum Diagnostyki i Leczenia Żylnej Choroby Zakrzepowo Zatorowej w Szpitalu Dzieciątka Jezus</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</si>
  <si>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</si>
  <si>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</si>
  <si>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</si>
  <si>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</si>
  <si>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</si>
  <si>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XII.2. Inwestycje w infrastrukturę ochrony zdrowia o znaczeniu ponadregionalnym - Przebudowa pomieszczeń parteru budynku SPSK 1 PUM dla Klinik: Anestezjologii i Intensywnej Terapii oraz Otolaryngologii i Onkologii Laryngologicznej</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</si>
  <si>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</si>
  <si>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</si>
  <si>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</si>
  <si>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</si>
  <si>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XII.2. Inwestycje w infrastrukturę ochrony zdrowia o znaczeniu ponadregionalnym - Poprawa jakości usług medycznych poprzez zakup angiografu wraz z adaptacją pomieszczeń dla Wojskowego Instytutu Medycznego w Warszawie</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</si>
  <si>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</si>
  <si>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</si>
  <si>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</si>
  <si>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</si>
  <si>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</si>
  <si>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XII.2. Inwestycje w infrastrukturę ochrony zdrowia o znaczeniu ponadregionalnym - Zakup urządzeń medycznych dla potrzeb SPCSK w Katowicach w celu poprawy jakości lecznictwa wysokospecjalistycznego OAiIT.</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</si>
  <si>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</si>
  <si>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</si>
  <si>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XII.2. Inwestycje w infrastrukturę ochrony zdrowia o znaczeniu ponadregionalnym - Podniesienie jakości i dostępności świadczeń zdrowotnych poprzez wymianę aparatury medycznej i modernizację klinik Instytutu Reumatologii w Warszawie.</t>
  </si>
  <si>
    <t>XII.2. Inwestycje w infrastrukturę ochrony zdrowia o znaczeniu ponadregionalnym - Podniesienie bezpieczeństwa diagnostyki obrazowej poprzez unowocześnienie aparatury medycznej w Zakładzie Radiologii USK w Białymstoku.</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</si>
  <si>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</si>
  <si>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</si>
  <si>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</si>
  <si>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</si>
  <si>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</si>
  <si>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</si>
  <si>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</si>
  <si>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</si>
  <si>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Wsparcie Szpitalnego Oddziału Ratunkowego ZOZ we Włoszczowie poprzez jego rozbudowę i dostosowanie do obowiązujących przepisów oraz budowę całodobowego lądowiska dla śmigłowców ratunkowych</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</si>
  <si>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</si>
  <si>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</si>
  <si>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</si>
  <si>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</si>
  <si>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</si>
  <si>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</si>
  <si>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</si>
  <si>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</si>
  <si>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</si>
  <si>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</si>
  <si>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</si>
  <si>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</si>
  <si>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</si>
  <si>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</si>
  <si>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</si>
  <si>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</si>
  <si>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SZPITAL BIELAŃSKI IM.KS. JERZEGO POPIEŁUSZKI SPZOZ W WARSZAWIE</t>
  </si>
  <si>
    <t>SAMODZIELNY PUBLICZNY SZPITAL WOJEWÓDZKI IM. PAPIEŻA JANA PAWŁA II W ZAMOŚCIU</t>
  </si>
  <si>
    <t>SAMODZIELNY PUBLICZNY ZAKŁAD OPIEKI ZDROWOTNEJ W WIELUNIU</t>
  </si>
  <si>
    <t>ŁÓDZKIE</t>
  </si>
  <si>
    <t>Rozbudowa Szpitalnego Oddziału Ratunkowego w Miejskim Szpitalu Zespolonym w Częstochowie</t>
  </si>
  <si>
    <t>SAMODZIELNY PUBLICZNY ZAKŁAD OPIEKI ZDROWOTNEJ MIEJSKI SZPITAL ZESPOLONY W CZĘSTOCHOWIE</t>
  </si>
  <si>
    <t>ŚLĄSKIE</t>
  </si>
  <si>
    <t>Częstochowa</t>
  </si>
  <si>
    <t>42-200</t>
  </si>
  <si>
    <t>Mirowska 15</t>
  </si>
  <si>
    <t>ZESPÓŁ OPIEKI ZDROWOTNEJ W BOLESŁAWCU</t>
  </si>
  <si>
    <t>DOLNOŚLĄSKIE</t>
  </si>
  <si>
    <t>ZESPÓŁ ZAKŁADÓW OPIEKI ZDROWOTNEJ W OSTROWIE WIELKOPOLSKIM</t>
  </si>
  <si>
    <t>WIELKOPOLSKIE</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</si>
  <si>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</si>
  <si>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</si>
  <si>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</si>
  <si>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</si>
  <si>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</si>
  <si>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Przebudowa i rozbudowa SOR, budowa lądowiska wyniesionego.</t>
  </si>
  <si>
    <t>SPECJALISTYCZNE CENTRUM MEDYCZNE SPÓŁKA AKCYJNA W POLANICY-ZDRÓJ</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</si>
  <si>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</si>
  <si>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</si>
  <si>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</si>
  <si>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</si>
  <si>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</si>
  <si>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</si>
  <si>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</si>
  <si>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</si>
  <si>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</si>
  <si>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</si>
  <si>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</si>
  <si>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</si>
  <si>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Budowa lądowiska wyniesionego dla śmigłowców ratowniczych wraz z niezbędną infrastrukturą oraz zakup wyposażenia SOR-u na potrzeby ChCPiO im. dr Edwarda Hankego, przy ul. Władysława Truchana 7 w Chorzowie</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</si>
  <si>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</si>
  <si>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</si>
  <si>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 xml:space="preserve">Zakres przedmiotowy projektu: 1) Roboty budowlane w obrębie SOR, 2) Przebudowa istniejącego lądowiska śmigłowców ratunkowych, 3) Zakup wyposażenia SOR. </t>
  </si>
  <si>
    <t>W ramach projektu realizowane będą następujące zadania: - budowa lądowiska, - zakup wyposażenia dla SOR</t>
  </si>
  <si>
    <t>Poprawa bezpieczeństwa zdrowotnego poprzez budowę lądowiska szpitalnego oddziału ratunkowego szpitala powiatowego w Wołominie.</t>
  </si>
  <si>
    <t>Modernizacja i doposażenie Szpitalnego Oddziału Ratunkowego w Szpitalu Powiatowym im. E. Biernackiego w Mielcu.</t>
  </si>
  <si>
    <t>SZPITAL POWIATOWY IM. E. BIERNACKIEGO W MIELCU</t>
  </si>
  <si>
    <t>Dostosowanie infrastruktury ratownictwa medycznego SOR w SPZOZ w Kraśniku</t>
  </si>
  <si>
    <t>SZPITAL WOJEWÓDZKI W POZNANIU</t>
  </si>
  <si>
    <t>SAMODZIELNY PUBLICZNY ZAKŁAD OPIEKI ZDROWOTNEJ W GARWOLINIE</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</si>
  <si>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</si>
  <si>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</si>
  <si>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</si>
  <si>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</si>
  <si>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</si>
  <si>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</si>
  <si>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Modernizacja Szpitalnego Oddziału Ratunkowego WS SP ZOZ w Zgorzelcu poprzez wykonanie niezbędnych inwestycji infrastrukturalnych</t>
  </si>
  <si>
    <t>WIELOSPECJALISTYCZNY SZPITAL - SAMODZIELNY PUBLICZNY ZESPÓŁ OPIEKI ZDROWOTNEJ W ZGORZELCU</t>
  </si>
  <si>
    <t>Lubańska 11-12</t>
  </si>
  <si>
    <t>POMORSKIE</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</si>
  <si>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</si>
  <si>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</si>
  <si>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</si>
  <si>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</si>
  <si>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</si>
  <si>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</si>
  <si>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</si>
  <si>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</si>
  <si>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</si>
  <si>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</si>
  <si>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</si>
  <si>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</si>
  <si>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</si>
  <si>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</si>
  <si>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</si>
  <si>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</si>
  <si>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</si>
  <si>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</si>
  <si>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</si>
  <si>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</si>
  <si>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</si>
  <si>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</si>
  <si>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</si>
  <si>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</si>
  <si>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</si>
  <si>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</si>
  <si>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</si>
  <si>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</si>
  <si>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Rozbudowa Infrastruktury Ratownictwa Medycznego Centrum Medycznego HCP w Poznaniu poprzez budowę budynku z lądowiskiem na dachu dla helikopterów LPR oraz modernizację SOR</t>
  </si>
  <si>
    <t>CENTRUM MEDYCZNE HCP SP. Z O.O.</t>
  </si>
  <si>
    <t>61-485</t>
  </si>
  <si>
    <t>Projekt przewiduje modernizację SOR obejmującą m.in. doposażenie w aparaturę medyczną roboty budowlane w obrębie oddziału oraz budowę lądowiska dla śmigłowców LPR</t>
  </si>
  <si>
    <t>SZPITAL SPECJALISTYCZNY IM. LUDWIKA RYDYGIERA W KRAKOWIE</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</si>
  <si>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</si>
  <si>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</si>
  <si>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</si>
  <si>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</si>
  <si>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</si>
  <si>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NOWY SZPITAL SP. Z O.O.</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</si>
  <si>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</si>
  <si>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</si>
  <si>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</si>
  <si>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</si>
  <si>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</si>
  <si>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</si>
  <si>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Doposażenie Centrum Urazowego w Gdańsku w aparaturę medyczną</t>
  </si>
  <si>
    <t>UNIWERSYTECKIE CENTRUM KLINICZNE</t>
  </si>
  <si>
    <t>Dębinki 7</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</si>
  <si>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</si>
  <si>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</si>
  <si>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</si>
  <si>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</si>
  <si>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</si>
  <si>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</si>
  <si>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</si>
  <si>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Doposażenie Centrum Urazowego Uniwersyteckiego Szpitala Klinicznego w Białymstoku</t>
  </si>
  <si>
    <t>UNIWERSYTECKI SZPITAL KLINICZNY W BIAŁYMSTOKU</t>
  </si>
  <si>
    <t>Zakup i wdrożenie technologii NVG oraz modernizacja śmigłowców EC 135 z wersji P2+ do wersji P3</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</si>
  <si>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</si>
  <si>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</si>
  <si>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</si>
  <si>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</si>
  <si>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</si>
  <si>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</si>
  <si>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</si>
  <si>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</si>
  <si>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</si>
  <si>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</si>
  <si>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</si>
  <si>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</si>
  <si>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</si>
  <si>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</si>
  <si>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</si>
  <si>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</si>
  <si>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</si>
  <si>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</si>
  <si>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</si>
  <si>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</si>
  <si>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</si>
  <si>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</si>
  <si>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</si>
  <si>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</si>
  <si>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</si>
  <si>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</si>
  <si>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</si>
  <si>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</si>
  <si>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</si>
  <si>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</si>
  <si>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Gotowość organizacyjno-instytucjonalna projektu w obszarze zawierania umów.</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</si>
  <si>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</si>
  <si>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</si>
  <si>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</si>
  <si>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</si>
  <si>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</si>
  <si>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</si>
  <si>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</si>
  <si>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</si>
  <si>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</si>
  <si>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</si>
  <si>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</si>
  <si>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</si>
  <si>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</si>
  <si>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</si>
  <si>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</si>
  <si>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Ponadregionalność projektu</t>
  </si>
  <si>
    <t>Zgodność projektu ze Strategią Unii Europejskiej dla regionu Morza Bałtyckiego (SUE RMB)</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</si>
  <si>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</si>
  <si>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</si>
  <si>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</si>
  <si>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Kryteria premiują projekty zakładające działania, rozwiązania lub produkty innowacyjne.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</si>
  <si>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</si>
  <si>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</si>
  <si>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Adekwatność działań do potrzeb</t>
  </si>
  <si>
    <t>formalne dla działania 9.2
(kryterium nr 15) - kryterium dostępu</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</si>
  <si>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</si>
  <si>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</si>
  <si>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dla działania 9.2
(kryterium nr 12) - kryterium dostępu</t>
  </si>
  <si>
    <t>Efektywność kosztowa projektu (racjonalność i efektywność wydatków projektu)</t>
  </si>
  <si>
    <t>Zakres wsparcia</t>
  </si>
  <si>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</si>
  <si>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</si>
  <si>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</si>
  <si>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</si>
  <si>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</si>
  <si>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</si>
  <si>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</si>
  <si>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</si>
  <si>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</si>
  <si>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</si>
  <si>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</si>
  <si>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 xml:space="preserve">Efektywność ekonomiczna </t>
  </si>
  <si>
    <t>formalne dla działania 9.2
(kryterium nr 13)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</si>
  <si>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</si>
  <si>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r>
      <t xml:space="preserve">Infrastruktura techniczna na potrzeby aparatury medycznej*                                       </t>
    </r>
    <r>
      <rPr>
        <sz val="8"/>
        <color theme="1"/>
        <rFont val="Calibri"/>
        <family val="2"/>
        <charset val="238"/>
        <scheme val="minor"/>
      </rPr>
      <t>* Dotyczy projektów zakładających zakup aparatury medycznej w zakresie rzeczowym projektu. Spełnienie tego warunku będzie elementem kontroli w czasie realizacji projektu oraz po zakończeniu jego realizacji w ramach tzw. kontroli trwałośc</t>
    </r>
    <r>
      <rPr>
        <sz val="10"/>
        <color theme="1"/>
        <rFont val="Calibri"/>
        <family val="2"/>
        <charset val="238"/>
        <scheme val="minor"/>
      </rPr>
      <t>i.</t>
    </r>
  </si>
  <si>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</si>
  <si>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</si>
  <si>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</si>
  <si>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</si>
  <si>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</si>
  <si>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 xml:space="preserve">Doposażenie w sprzęt medyczny oraz infrastrukturę informatyczną ze szczególnym uwzględnieniem obszaru intensywnego nadzoru Szpitalnego Oddziału Ratunkowego Szpitala Specjalistycznego im. S. Żeromskiego w Krakowie </t>
  </si>
  <si>
    <t>SAMODZIELNY PUBLICZNY ZAKŁAD OPIEKI ZDROWOTNEJ W SIEMIATYCZACH</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</si>
  <si>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</si>
  <si>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</si>
  <si>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</si>
  <si>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</si>
  <si>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</si>
  <si>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Rozbudowa i doposażenie SPSZOZ „Zdroje” w Szczecinie celem utworzenia szpitalnego oddziału ratunkowego dla dzieci wraz z budową wyniesionego na dach lądowiska dla śmigłowców sanitarnych</t>
  </si>
  <si>
    <t>70-780</t>
  </si>
  <si>
    <t>SAMODZIELNY PUBLICZNY SZPITAL KLINICZNY NR 6 ŚLĄSKIEGO UNIWERSYTETU MEDYCZNEGO W KATOWICACH GÓRNOŚLĄSKIE CENTRUM ZDROWIA DZIECKA IM. JANA PAWŁA II</t>
  </si>
  <si>
    <t>Utworzenie Centrum Urazowego dla Dzieci w Górnośląskim Centrum Zdrowia Dziecka w Katowicach</t>
  </si>
  <si>
    <t>SZPITAL UNIWERSYTECKI NR 1 IM. DR. A. JURASZA W BYDGOSZCZY</t>
  </si>
  <si>
    <t>Doposażenie Centrum Urazowego funkcjonującego w ramach Szpitala Uniwersyteckiego nr 1 im. dr. A. Jurasza w Bydgoszczy</t>
  </si>
  <si>
    <t>UNIWERSYTECKI DZIECIĘCY SZPITAL KLINICZNY W BIAŁYMSTOKU IM. L. ZAMENHOFA</t>
  </si>
  <si>
    <t>Utworzenie Centrum Urazowego dla dzieci w Uniwersyteckim Dziecięcym Szpitalu Klinicznym w Białymstoku</t>
  </si>
  <si>
    <t>SZPITAL KIELECKI ŚW. ALEKSANDRA SP Z O. O.</t>
  </si>
  <si>
    <t>Rozbudowa i doposażenie Szpitala Kieleckiego św. Aleksandra w Kielcach wraz z budową lądowiska dla helikopterów celem utworzenia Szpitalnego oddziału ratunkowego</t>
  </si>
  <si>
    <t>25-316</t>
  </si>
  <si>
    <t>SAMODZIELNY PUBLICZNY ZAKŁAD OPIEKI ZDROWOTNEJ UNIWERSYTECKI SZPITAL KLINICZNY NR 1 IM. NORBERTA BARLICKIEGO UNIWERSYTETU MEDYCZNEGO W ŁODZI</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</si>
  <si>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</si>
  <si>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</si>
  <si>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</si>
  <si>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</si>
  <si>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</si>
  <si>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</si>
  <si>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</si>
  <si>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</si>
  <si>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Dostosowanie Klinicznego Szpitala Wojewódzkiego Nr 2 im. Św. Jadwigi Królowej w Rzeszowie na potrzeby funkcjonowania centrum urazowego</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</si>
  <si>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</si>
  <si>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</si>
  <si>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</si>
  <si>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Doposażenie w sprzęt medyczny centrum urazowego przy ul. Szwajcarskiej 3 w Poznaniu</t>
  </si>
  <si>
    <t>61-285</t>
  </si>
  <si>
    <t>SAMODZIELNY PUBLICZNY WOJEWÓDZKI SZPITAL CHIRURGII URAZOWEJ IM. DR. JANUSZA DAABA W PIEKARACH ŚLĄSKICH</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</si>
  <si>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</si>
  <si>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</si>
  <si>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</si>
  <si>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</si>
  <si>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</si>
  <si>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</si>
  <si>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</si>
  <si>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Daleka 11</t>
  </si>
  <si>
    <t>Szpitalna 8</t>
  </si>
  <si>
    <t>Mączna 4</t>
  </si>
  <si>
    <t>Marii Curie Skłodowskiej 9</t>
  </si>
  <si>
    <t>Jerzego Waszyngtona 17</t>
  </si>
  <si>
    <t>Generała Tadeusza Kościuszki 22</t>
  </si>
  <si>
    <t>dr. Stefana Kopcińskiego 22</t>
  </si>
  <si>
    <t>Szpitalna 5</t>
  </si>
  <si>
    <t>Lwowska 60</t>
  </si>
  <si>
    <t>Pabianicka 62</t>
  </si>
  <si>
    <t>Szwajcarska 3</t>
  </si>
  <si>
    <t>Bytomska 62</t>
  </si>
  <si>
    <t>Szaserów 128</t>
  </si>
  <si>
    <t>KRYTERIA WYBORU PROJEKTÓW - Działanie 9.2  kryteria właściwe dla projektów z zakresu chorób układu krążenia, nowotworowych, układu kostno-stawow-mięśniowego, chorób układu oddechowego, ginekologii, położnictwa, neonatologii, pediatrii - dodatkowe formalne</t>
  </si>
  <si>
    <t>merytoryczne I stopnia dla działania 9.2
(kryterium nr 1) - kryterium premiujące - 6 pkt</t>
  </si>
  <si>
    <t>merytoryczne I stopnia dla działania 9.2
(kryterium nr 2.1.) - kryterium premiujące - 3 pkt</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</si>
  <si>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</si>
  <si>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Kryteria dotyczące oddziałów o charakterze zabiegowym premiują projekty dotyczące oddziałów, w których udział świadczeń zabiegowych w we wszystkich świadczeniach udzielanych na tym oddziale wynosi powyżej 75%.</t>
  </si>
  <si>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</si>
  <si>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Wykorzystanie zakupionych urządzeń w ramach AOS</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</si>
  <si>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</si>
  <si>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</si>
  <si>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</si>
  <si>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</si>
  <si>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</si>
  <si>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t>Wpływ projektu na poprawę szybkości i precyzji diagnostyki</t>
  </si>
  <si>
    <t>Zgodnie z informacjami w arkuszu Informacje ogólne</t>
  </si>
  <si>
    <t>Utworzenie Pediatrycznego Centrum Urazowego oraz rozbudowa i remont Szpitalnego Oddziału Ratunkowego w Instytucie „Centrum Zdrowia Matki Polki” w Łodzi wraz z przebudową lądowiska dla śmigłowców i zakupem sprzętu medycznego na potrzeby Oddziału</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</si>
  <si>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</si>
  <si>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</si>
  <si>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Projekt obejmuje budowę całodobowego lądowiska dla śmigłowców ratunkowych wraz z niezbędną infrastrukturą towarzyszącą oraz zakup sprzętu i wyposażenia medycznego SOR, OAiIT.</t>
  </si>
  <si>
    <t xml:space="preserve">Doposażenie Działu Diagnostyki Obrazowej w sprzęt specjalistyczny w ramach funkcjonującego Centrum Urazowego w Wojewódzkim Szpitalu Specjalistycznym w Olsztynie </t>
  </si>
  <si>
    <t>WOJEWÓDZKI SZPITAL SPECJALISTYCZNY W OLSZTYNIE</t>
  </si>
  <si>
    <t>Żołnierska 18</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</si>
  <si>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</si>
  <si>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</si>
  <si>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</si>
  <si>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</si>
  <si>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Borowska 213</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</si>
  <si>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</si>
  <si>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</si>
  <si>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</si>
  <si>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</si>
  <si>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</si>
  <si>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 xml:space="preserve">Rozbudowa, przebudowa i doposażenie USK im. WAM - CSW w Łodzi celem utworzenia Szpitalnego Oddziału Ratunkowego z lądowiskiem dla helikopterów </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</si>
  <si>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</si>
  <si>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</si>
  <si>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</si>
  <si>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</si>
  <si>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</si>
  <si>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</si>
  <si>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Inwestycja w infrastrukturę Copernicus Podmiot Leczniczy Sp. z o.o. w celu osiągnięcia pełnej funkcjonalności Centrum Urazowego dla dzieci na bazie Szpitala im. Mikołaja Kopernika w Gdańsku.</t>
  </si>
  <si>
    <t>COPERNICUS PODMIOT LECZNICZY SP Z O.O.</t>
  </si>
  <si>
    <t>Nowe Ogrody 1-6</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</si>
  <si>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</si>
  <si>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</si>
  <si>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</si>
  <si>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</si>
  <si>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</si>
  <si>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</si>
  <si>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</si>
  <si>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</si>
  <si>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</si>
  <si>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</si>
  <si>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</si>
  <si>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</si>
  <si>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</si>
  <si>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</si>
  <si>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</si>
  <si>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</si>
  <si>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</si>
  <si>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</si>
  <si>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</si>
  <si>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</si>
  <si>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</si>
  <si>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</si>
  <si>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</si>
  <si>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</si>
  <si>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1) - kryterium premiujące - 1 pkt.</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</si>
  <si>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</si>
  <si>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</si>
  <si>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</si>
  <si>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</si>
  <si>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</si>
  <si>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</si>
  <si>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</si>
  <si>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</si>
  <si>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</si>
  <si>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</si>
  <si>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</si>
  <si>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</si>
  <si>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</si>
  <si>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formalne dla działania 9.2
(kryterium nr 9) - kryterium dostępu</t>
  </si>
  <si>
    <t>formalne dla działania 9.2
(kryterium nr 8) - kryterium dostępu</t>
  </si>
  <si>
    <t>formalne dla działania 9.2
(kryterium nr 10.1-10.2) - kryterium dostępu</t>
  </si>
  <si>
    <t>formalne dla działania 9.2
(kryterium nr 11) - kryterium dostępu</t>
  </si>
  <si>
    <t>formalne dla działania 9.2
(kryterium nr 12.7) - kryterium dostępu</t>
  </si>
  <si>
    <t>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</si>
  <si>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12.6) - kryterium dostępu</t>
  </si>
  <si>
    <t>formalne dla działania 9.2
(kryterium nr 14) - kryterium dostępu</t>
  </si>
  <si>
    <t>W ramach kryterium badaniu będzie podlegał wskaźnik zadłużenia wymagalnego.
Istnieje możliwość poprawy/uzupełnienia projektu w zakresie niniejszego kryterium na etapie oceny spełnienia kryteriów wyboru (zgodnie z art. 45 ust 3 ustawy wdrożeniowej).</t>
  </si>
  <si>
    <t>merytoryczne I stopnia dla działania 9.2
(kryterium nr 3) - kryterium premiujące - 8 pkt</t>
  </si>
  <si>
    <t>merytoryczne I stopnia dla działania 9.2
(kryterium nr 2.4.) - kryterium premiujące - 2 pkt</t>
  </si>
  <si>
    <t>merytoryczne I stopnia dla działania 9.2
(kryterium nr 2.3.) - kryterium premiujące - 3 pkt</t>
  </si>
  <si>
    <t>merytoryczne I stopnia dla działania 9.2
(kryterium nr 2.2.) - kryterium premiujące - 3 pkt</t>
  </si>
  <si>
    <t>merytoryczne I stopnia dla działania 9.2
(kryterium nr 4.1.) - kryterium premiujące - 2 pkt</t>
  </si>
  <si>
    <t>merytoryczne I stopnia dla działania 9.2
(kryterium nr 4.2.) - kryterium premiujące - 4 pkt</t>
  </si>
  <si>
    <t>merytoryczne I stopnia dla działania 9.2
(kryterium nr 5) - kryterium premiujące - 4 pkt</t>
  </si>
  <si>
    <t xml:space="preserve">merytoryczne I stopnia dla działania 9.2
(kryterium nr 6) - kryterium premiujące - 1 pkt
</t>
  </si>
  <si>
    <t>merytoryczne I stopnia dla działania 9.2
(kryterium nr 7) - kryterium premiujące - 6 pkt</t>
  </si>
  <si>
    <t>merytoryczne I stopnia dla działania 9.2
(kryterium nr 8) - kryterium premiujące - 2 pkt</t>
  </si>
  <si>
    <t>merytoryczne I stopnia dla działania 9.2
(kryterium nr 10.1.-10.3.) - kryterium premiujące - 8 pkt</t>
  </si>
  <si>
    <t>merytoryczne I stopnia dla działania 9.2
(kryterium nr 10.4) - kryterium premiujące - 2 pkt</t>
  </si>
  <si>
    <t>merytoryczne I stopnia dla działania 9.2
(kryterium nr 10.5) - kryterium premiujące - 4 pkt</t>
  </si>
  <si>
    <t>merytoryczne I stopnia dla działania 9.2
(kryterium nr 12) - kryterium premiujące - 4 pkt</t>
  </si>
  <si>
    <t>merytoryczne I stopnia dla działania 9.2
(kryterium nr 13) - kryterium premiujące - 2 pkt</t>
  </si>
  <si>
    <t>merytoryczne I stopnia dla działania 9.2
(kryterium nr 14) - kryterium premiujące - 2 pkt</t>
  </si>
  <si>
    <t>merytoryczne I stopnia dla działania 9.2
(kryterium nr 15) - kryterium premiujące - 1 pkt</t>
  </si>
  <si>
    <t>merytoryczne I stopnia dla działania 9.2
(kryterium nr 16) - kryterium premiujące - 2 pkt</t>
  </si>
  <si>
    <t>merytoryczne I stopnia dla działania 9.2
(kryterium nr 9) - kryterium premiujące - 3 pkt</t>
  </si>
  <si>
    <t>merytoryczne I stopnia dla działania 9.2
(kryterium nr 11) - kryterium premiujące - 2 pkt</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</si>
  <si>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</si>
  <si>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</si>
  <si>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</si>
  <si>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</si>
  <si>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</si>
  <si>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</si>
  <si>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</si>
  <si>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</si>
  <si>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PODNIESIENIE SKUTECZNOŚCI DZIAŁANIA SOR-U W PISZU POPRZEZ BUDOWĘ CAŁODOBOWEGO LĄDOWISKA DLA ŚMIGŁOWCÓW RATUNKOWYCH ORAZ ZAKUP SPRZĘTU DIAGNOSTYCZNEGO</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</si>
  <si>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</si>
  <si>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</si>
  <si>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</si>
  <si>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</si>
  <si>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</si>
  <si>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</si>
  <si>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</si>
  <si>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</si>
  <si>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</si>
  <si>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</si>
  <si>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</si>
  <si>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</si>
  <si>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</si>
  <si>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</si>
  <si>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</si>
  <si>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</si>
  <si>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</si>
  <si>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</si>
  <si>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</si>
  <si>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</si>
  <si>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CENTRUM ONKOLOGII IM. MARII SKŁODOWSKIEJ-CURIE</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</si>
  <si>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</si>
  <si>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</si>
  <si>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</si>
  <si>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</si>
  <si>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</si>
  <si>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</si>
  <si>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</si>
  <si>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</si>
  <si>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</si>
  <si>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</si>
  <si>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</si>
  <si>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</si>
  <si>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</si>
  <si>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</si>
  <si>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</si>
  <si>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</si>
  <si>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</si>
  <si>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</si>
  <si>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</si>
  <si>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</si>
  <si>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</si>
  <si>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</si>
  <si>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</si>
  <si>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</si>
  <si>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</si>
  <si>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Unii Lubelskiej 1</t>
  </si>
  <si>
    <t>Ponadregionalność projektu (dot. projektów wybieranych w trybie konkursowym)</t>
  </si>
  <si>
    <t>Żeromskiego 28</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</si>
  <si>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t>
  </si>
  <si>
    <t>SAMODZIELNY PUBLICZNY SPECJALISTYCZNY SZPITAL ZACHODNI IM. ŚW. JANA PAWŁA II W GRODZISKU MAZOWIECKIM</t>
  </si>
  <si>
    <t>Poprawa jakości świadczonych usług i bezpieczeństwa pacjentów poprzez zakup wyrobów medycznych do Szpitalnego Oddziału Ratunkowego w ZOZ Bolesławiec</t>
  </si>
  <si>
    <t>Przedmiotem projektu jest: - zakup aparatury medycznej na potrzeby SOR - Zakup i montaż systemu monitoringu - Zakup niezbędnego sprzętu IT do celów administracyjnych SOR</t>
  </si>
  <si>
    <t>Bolesława Limanowskiego 20</t>
  </si>
  <si>
    <t>Staszica 4</t>
  </si>
  <si>
    <t>POIS.09.01.00-00-0028/16-00</t>
  </si>
  <si>
    <t>POIS.09.01.00-00-0030/16-00</t>
  </si>
  <si>
    <t>Adaptacja pomieszczeń - wydzielenie strefy "zielonej" oraz zakup wyposażenia w Szpitalnym Oddziale Ratunkowym w Centralnym Szpitalu Klinicznym MSW w Warszawie w celu poprawy bezpieczeństwa zdrowotnego pacjentów.</t>
  </si>
  <si>
    <t>POIS.09.01.00-00-0031/16-00</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</si>
  <si>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</si>
  <si>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POIS.09.01.00-00-0035/16-00</t>
  </si>
  <si>
    <t>Medyczna 19</t>
  </si>
  <si>
    <t>POIS.09.01.00-00-0036/16-00</t>
  </si>
  <si>
    <t>POIS.09.01.00-00-0037/16-00</t>
  </si>
  <si>
    <t>POIS.09.01.00-00-0038/16-00</t>
  </si>
  <si>
    <t>POIS.09.01.00-00-0041/16-00</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</si>
  <si>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</si>
  <si>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POIS.09.01.00-00-0043/16-00</t>
  </si>
  <si>
    <t>Grenadierów 3</t>
  </si>
  <si>
    <t>POIS.09.01.00-00-0045/16-00</t>
  </si>
  <si>
    <t>POIS.09.01.00-00-0046/16-00</t>
  </si>
  <si>
    <t>POIS.09.01.00-00-0048/16-00</t>
  </si>
  <si>
    <t>POIS.09.01.00-00-0049/16-00</t>
  </si>
  <si>
    <t>POIS.09.01.00-00-0050/16-00</t>
  </si>
  <si>
    <t>POIS.09.01.00-00-0056/16-00</t>
  </si>
  <si>
    <t>POIS.09.01.00-00-0059/16-00</t>
  </si>
  <si>
    <t>POIS.09.01.00-00-0060/16-00</t>
  </si>
  <si>
    <t>POIS.09.01.00-00-0061/16-00</t>
  </si>
  <si>
    <t>POIS.09.01.00-00-0063/16-00</t>
  </si>
  <si>
    <t>Lubelska 50</t>
  </si>
  <si>
    <t>POIS.09.01.00-00-0065/16-00</t>
  </si>
  <si>
    <t>POIS.09.01.00-00-0066/16-00</t>
  </si>
  <si>
    <t>POIS.09.01.00-00-0067/16-00</t>
  </si>
  <si>
    <t>POIS.09.01.00-00-0068/16-00</t>
  </si>
  <si>
    <t>Wzrost jakości oraz skuteczności działań Specjalistycznego Szpitala im. prof. A. Sokołowskiego w Szczecinie-Zdunowie w zakresie ratownictwa medycznego</t>
  </si>
  <si>
    <t>POIS.09.01.00-00-0069/16-00</t>
  </si>
  <si>
    <t>POIS.09.01.00-00-0072/16-00</t>
  </si>
  <si>
    <t>POIS.09.01.00-00-0073/16-00</t>
  </si>
  <si>
    <t>POIS.09.01.00-00-0075/16-00</t>
  </si>
  <si>
    <t>POIS.09.01.00-00-0076/16-00</t>
  </si>
  <si>
    <t>POIS.09.01.00-00-0077/16-00</t>
  </si>
  <si>
    <t>POIS.09.01.00-00-0079/16-00</t>
  </si>
  <si>
    <t>POIS.09.01.00-00-0082/16-00</t>
  </si>
  <si>
    <t>POIS.09.01.00-00-0083/16-00</t>
  </si>
  <si>
    <t>POIS.09.01.00-00-0084/16-00</t>
  </si>
  <si>
    <t>POIS.09.01.00-00-0086/16-00</t>
  </si>
  <si>
    <t>POIS.09.01.00-00-0090/16-00</t>
  </si>
  <si>
    <t>POIS.09.01.00-00-0091/16-00</t>
  </si>
  <si>
    <t>POIS.09.01.00-00-0093/16-00</t>
  </si>
  <si>
    <t>POIS.09.01.00-00-0094/16-00</t>
  </si>
  <si>
    <t>POIS.09.01.00-00-0097/16-00</t>
  </si>
  <si>
    <t>POIS.09.01.00-00-0098/16-00</t>
  </si>
  <si>
    <t>POIS.09.01.00-00-0099/16-00</t>
  </si>
  <si>
    <t>POIS.09.01.00-00-0100/16-00</t>
  </si>
  <si>
    <t>Rozwój zaplecza medycyny ratunkowej w Szpitalu Specjalistycznym im. Ludwika Rydygiera w Krakowie poprzez doposażenie Szpitalnego Oddziału Ratunkowego</t>
  </si>
  <si>
    <t xml:space="preserve">W ramach projektu realizowane będzie zadania związane z zakupem wyposażenia dla SOR: Analizator parametrów krytycznych Analizator z rozszerzonym spectrum badań - opcja kardio Respirator Kardiomonitory z centralą Aparat EKG Mobilny aparat do znieczulenia ogólnego Aparat RTG cyfrowy mobilny Aparat RTG cyfrowy stacjonarny z opcją fluoroskopii Przenośny aparat USG Videolaryngoskop Pulsoksymetr Bezkontaktowy iluminator naczyń Zestaw szyn próżniowych typu San Split Wózek leżący do transportu chorych Stolik zabiegowy Parawan mobilny </t>
  </si>
  <si>
    <t>POIS.09.01.00-00-0101/16-00</t>
  </si>
  <si>
    <t>POIS.09.01.00-00-0102/16-00</t>
  </si>
  <si>
    <t>Mazowiecka 13B</t>
  </si>
  <si>
    <t>POIS.09.01.00-00-0103/16-00</t>
  </si>
  <si>
    <t>POIS.09.01.00-00-0104/16-00</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</si>
  <si>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</si>
  <si>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POIS.09.01.00-00-0105/16-00</t>
  </si>
  <si>
    <t>POIS.09.01.00-00-0106/16-00</t>
  </si>
  <si>
    <t>POIS.09.01.00-00-0107/16-00</t>
  </si>
  <si>
    <t>POIS.09.01.00-00-0108/16-00</t>
  </si>
  <si>
    <t>M. Curie-Skłodowskiej 24A</t>
  </si>
  <si>
    <t>POIS.09.01.00-00-0109/16-00</t>
  </si>
  <si>
    <t>POIS.09.01.00-00-0110/16-00</t>
  </si>
  <si>
    <t>LOTNICZE POGOTOWIE RATUNKOWE</t>
  </si>
  <si>
    <t>POIS.09.01.00-00-0111/16-00</t>
  </si>
  <si>
    <t>POIS.09.01.00-00-0113/16-00</t>
  </si>
  <si>
    <t>POIS.09.01.00-00-0114/16-00</t>
  </si>
  <si>
    <t>POIS.09.01.00-00-0115/16-00</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</si>
  <si>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</si>
  <si>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POIS.09.01.00-00-0117/16-00</t>
  </si>
  <si>
    <t>INSTYTUT "CENTRUM ZDROWIA MATKI POLKI" W ŁODZI</t>
  </si>
  <si>
    <t>Rzgowska 281</t>
  </si>
  <si>
    <t>POIS.09.01.00-00-0118/16-00</t>
  </si>
  <si>
    <t>POIS.09.01.00-00-0119/16-00</t>
  </si>
  <si>
    <t>POIS.09.01.00-00-0121/16-00</t>
  </si>
  <si>
    <t>gen. Augusta Emila Fieldorfa 2</t>
  </si>
  <si>
    <t>POIS.09.01.00-00-0122/16-00</t>
  </si>
  <si>
    <t>POIS.09.01.00-00-0123/16-00</t>
  </si>
  <si>
    <t>POIS.09.01.00-00-0124/16-00</t>
  </si>
  <si>
    <t>WOJEWÓDZKIE WIELOSPECJALISTYCZNE CENTRUM ONKOLOGII I TRAUMATOLOGII IM. M. KOPERNIKA W ŁODZI</t>
  </si>
  <si>
    <t>POIS.09.01.00-00-0125/16-00</t>
  </si>
  <si>
    <t>POIS.09.01.00-00-0126/16-00</t>
  </si>
  <si>
    <t>POIS.09.01.00-00-0127/16-00</t>
  </si>
  <si>
    <t>POIS.09.01.00-00-0128/16-00</t>
  </si>
  <si>
    <t>Bialska 104</t>
  </si>
  <si>
    <t>POIS.09.01.00-00-0131/16-00</t>
  </si>
  <si>
    <t>Utworzenie Szpitalnego Oddziału Ratunkowego wraz z doposażeniem w sprzęt medyczny na bazie istniejącej izby przyjęć oraz budowa lądowiska dla śmigłowców ratownictwa medycznego w SP ZOZ w Tomaszowie Lubelskim</t>
  </si>
  <si>
    <t>SAMODZIELNY PUBLICZNY ZESPÓŁ OPIEKI ZDROWOTNEJ W TOMASZOWIE LUBELSKIM</t>
  </si>
  <si>
    <t>Tomaszów Lubelski</t>
  </si>
  <si>
    <t>22-600</t>
  </si>
  <si>
    <t>Aleje Grunwaldzkie 1</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</si>
  <si>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</si>
  <si>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POIS.09.01.00-00-0134/16-00</t>
  </si>
  <si>
    <t>POIS.09.01.00-00-0135/16-00</t>
  </si>
  <si>
    <t>POIS.09.01.00-00-0136/16-00</t>
  </si>
  <si>
    <t>POIS.09.01.00-00-0138/17-00</t>
  </si>
  <si>
    <t>UNIWERSYTECKI SZPITAL KLINICZNY IM. JANA MIKULICZA RADECKIEGO WE WROCŁAWIU</t>
  </si>
  <si>
    <t>POIS.09.01.00-00-0139/17-00</t>
  </si>
  <si>
    <t>POIS.09.01.00-00-0142/17-00</t>
  </si>
  <si>
    <t>Doposażenie w aparaturę i sprzęt medyczny Uniwersyteckiego Szpitala Dziecięcego w Lublinie, celem utworzenia w jednostce Centrum Urazowego dla dzieci.</t>
  </si>
  <si>
    <t>UNIWERSYTECKI SZPITAL DZIECIĘCY W LUBLINIE</t>
  </si>
  <si>
    <t>POIS.09.01.00-00-0143/17-00</t>
  </si>
  <si>
    <t>Przekształcenie Izby Przyjęć w Sztumie w Szpitalny Oddział Ratunkowy wraz z budową lądowiska dla helikopterów LPR</t>
  </si>
  <si>
    <t>"SZPITALE POLSKIE" SPÓŁKA AKCYJNA</t>
  </si>
  <si>
    <t>40-568</t>
  </si>
  <si>
    <t>Ligocka 103</t>
  </si>
  <si>
    <t>POIS.09.01.00-00-0144/17-00</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</si>
  <si>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</si>
  <si>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</si>
  <si>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POIS.09.01.00-00-0146/17-00</t>
  </si>
  <si>
    <t xml:space="preserve">Budowa lądowiska sanitarnego dla śmigłowców ratunkowych i modernizacja pomieszczeń SOR wraz z zakupem sprzętu medycznego w celu zapewnienia pełnej funkcjonalności Szpitalnego Oddziału Ratunkowego w Nowym Szpitalu w Świebodzinie Sp. z o.o. </t>
  </si>
  <si>
    <t>NOWY SZPITAL W ŚWIEBODZINIE SPÓŁKA Z OGRANICZONĄ ODPOWIEDZIALNOŚCIĄ</t>
  </si>
  <si>
    <t>Młyńska 6</t>
  </si>
  <si>
    <t>POIS.09.01.00-00-0147/17-00</t>
  </si>
  <si>
    <t>Zakup wyposażenia na potrzeby Szpitalnego Oddziału Ratunkowego Zespołu Opieki Zdrowotnej w Wągrowcu</t>
  </si>
  <si>
    <t>ZESPÓŁ OPIEKI ZDROWOTNEJ W WAGROWCU</t>
  </si>
  <si>
    <t>Wągrowiec</t>
  </si>
  <si>
    <t>62-100</t>
  </si>
  <si>
    <t>Kościuszki 74</t>
  </si>
  <si>
    <t>W ramach projektu nabyty zostanie sprzęt medyczny, w tym: aparat do znieczulania ogólnego z respiratorem anestetycznym, aparat usg przyłóżkowy , kardiomonitor, kardiomonitor c.o., a także inny sprzęt medyczny oraz niemedyczny, wymagany dla SOR.</t>
  </si>
  <si>
    <t>POIS.09.01.00-00-0148/17-00</t>
  </si>
  <si>
    <t>Doposażenie Szpitalnego Oddziału Ratunkowego w Szpitalu Uniwersyteckim Nr 2 im. dr. Jana Biziela w Bydgoszczy</t>
  </si>
  <si>
    <t>Przedmiotem projektu jest wyłącznie doposażenie SOR w ilości 85 szt. różnego asortymentu wyrobów medycznych.</t>
  </si>
  <si>
    <t>POIS.09.01.00-00-0149/17-00</t>
  </si>
  <si>
    <t>Zakup sprzętu i aparatury medycznej SOR Wojewódzkiego Szpitala Zespolonego w Toruniu</t>
  </si>
  <si>
    <t>POIS.09.01.00-00-0150/17-00</t>
  </si>
  <si>
    <t>Doposażenie Klinicznego Szpitalnego Oddziału Ratunkowego 10 Wojskowego Szpitala Klinicznego z Polikliniką SP ZOZ w Bydgoszczy</t>
  </si>
  <si>
    <t>10 WOJSKOWY SZPITAL KLINICZNY Z POLIKLINIKĄ</t>
  </si>
  <si>
    <t>Powstańców Warszawy 5</t>
  </si>
  <si>
    <t>Doposażenie - zakup sprzętu i aparatury medycznej.</t>
  </si>
  <si>
    <t>POIS.09.01.00-00-0153/17-00</t>
  </si>
  <si>
    <t>ZAKUP SPRZĘTU MEDYCZNEGO Z UWZGLĘDNIENIEM STANOWISK WSTĘPNEJ INTENSYWNEJ TERAPII NA POTRZEBY SZPITALNEGO ODDZIAŁU RATUNKOWEGO W ZŁOTOWIE</t>
  </si>
  <si>
    <t>SZPITAL POWIATOWY IM. ALFREDA SOKOŁOWSKIEGO</t>
  </si>
  <si>
    <t>Szpitalna 28</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</si>
  <si>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4.Operacyjne wykorzystanie nowych środków trwałych jako tzw. etap operacyjny Projektu. </t>
  </si>
  <si>
    <t>POIS.09.01.00-00-0154/17-00</t>
  </si>
  <si>
    <t>Poprawa Funkcjonowania systemu ratownictwa medycznego na terenie powiatu tarnogórskiego poprzez przebudowę i doposażenie SOR Wielospecjalistycznego Szpitala Powiatowego w Tarnowskich Górach oraz budowę lądowiska</t>
  </si>
  <si>
    <t>WIELOSPECJALISTYCZNY SZPITAL POWIATOWY SPÓŁKA AKCYJNA</t>
  </si>
  <si>
    <t>Tarnowskie Góry</t>
  </si>
  <si>
    <t>42-612</t>
  </si>
  <si>
    <t>Pyskowicka 47-51</t>
  </si>
  <si>
    <t>POIS.09.01.00-00-0155/17-00</t>
  </si>
  <si>
    <t>Budowa infrastruktury towarzyszącej SOR oraz zakup sprzetu medycznego w celu zapewnienia pełnej funkcjonalności Szpitalnego Oddziału Ratunkowego w Wojewódzkim Szpitalu Zespolonym w Lesznie</t>
  </si>
  <si>
    <t>WOJEWÓDZKI SZPITAL ZESPOLONY W LESZNIE</t>
  </si>
  <si>
    <t>Jana Kiepury 45</t>
  </si>
  <si>
    <t>Wzmocnienie infrastruktury, a także podniesienie jakości i dostępności do usług medycznych w Wojewódzkim Szpitalu Zespolonym w Lesznie w zakresie ratownictwa medycznego.</t>
  </si>
  <si>
    <t>POIS.09.01.00-00-0156/17-00</t>
  </si>
  <si>
    <t>Doposażanie sprzętowe Szpitalnego Oddziału Ratunkowego w Wojewódzkim Szpitalu Zespolonym w Elblągu</t>
  </si>
  <si>
    <t>WOJEWÓDZKI SZPITAL ZESPOLONY W ELBLĄGU</t>
  </si>
  <si>
    <t>POIS.09.01.00-00-0157/17-00</t>
  </si>
  <si>
    <t xml:space="preserve">Przebudowa i doposażenie SOR w SPZOZ w Hajnówce celem zapewnienia najwyższej jakości opieki medycznej </t>
  </si>
  <si>
    <t>SAMODZIELNY PUBLICZNY ZAKŁAD OPIEKI ZDROWOTNEJ W HAJNÓWCE</t>
  </si>
  <si>
    <t>Doc. Adama Dowgirda 9</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</si>
  <si>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</si>
  <si>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POIS.09.01.00-00-0158/17-00</t>
  </si>
  <si>
    <t xml:space="preserve">Poprawa jakości świadczeń opieki zdrowotnej w Szpitalnym Oddziale Ratunkowym Mazowieckiego Szpitala Wojewódzkiego w Siedlcach Sp. z o.o. </t>
  </si>
  <si>
    <t>MAZOWIECKI SZPITAL WOJEWÓDZKI W SIEDLCACH SPÓŁKA Z OGRANICZONĄ ODPOWIEDZIALNOŚCIĄ</t>
  </si>
  <si>
    <t>Celem projektu jest poprawa jakości świadczeń medycznych realizowanych przez SOR MSW w Siedlcach poprzez zakup nowoczesnego, energooszczędnego sprzętu i wyposażenia do przebudowywanego Oddziału.</t>
  </si>
  <si>
    <t>POIS.09.01.00-00-0159/17-00</t>
  </si>
  <si>
    <t>Poprawa efektywności systemu ratownictwa medycznego w powiecie bartoszyckim poprzez modernizację i doposażenie SOR Szpitala Powiatowego w Bartoszycach</t>
  </si>
  <si>
    <t>SZPITAL POWIATOWY IM. JANA PAWŁA II W BARTOSZYCACH</t>
  </si>
  <si>
    <t>Bartoszyce</t>
  </si>
  <si>
    <t>11-200</t>
  </si>
  <si>
    <t>Kardynała Wyszyńskiego 11</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</si>
  <si>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</si>
  <si>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POIS.09.01.00-00-0160/17-00</t>
  </si>
  <si>
    <t>Modernizacja SOR SP ZOZ w Parczewie w celu zagwarantowania bezpieczeństwa mieszkańców powiatu parczewskiego - uzupełnienie wyposażenia w celu bezawaryjnego funkcjonowania Oddziału</t>
  </si>
  <si>
    <t>Przedmiotem projektu jest uzupełnienie doposażenia, dzięki czemu będzie możliwa kompleksowa jakość świadczonych usług medycznych w zakresie ratownictwa medycznego. Zakupiony zostanie: Wózek do transportu endoskopów, Insuflator endoskopowy CO2, Myjnia endoskopowa, Laparoskop, Diatermia, Wiertarka, Analizator parametrów krytycznych.</t>
  </si>
  <si>
    <t>POIS.09.01.00-00-0163/17-00</t>
  </si>
  <si>
    <t>Poprawa dostępności i jakości świadczeń zdrowotnych poprzez unowocześnienie SOR w SP ZZOZ w Przasnyszu</t>
  </si>
  <si>
    <t>SAMODZIELNY PUBLICZNY ZESPÓŁ ZAKŁADÓW OPIEKI ZDROWOTNEJ W PRZASNYSZU</t>
  </si>
  <si>
    <t>Sadowa 9</t>
  </si>
  <si>
    <t xml:space="preserve">Zakres inwestycji I. Dokumentacja aplikacyjna (studium wykonalności) II. Dokumentacja techniczna wraz z kosztorysami III. Roboty budowlano-montażowe w obrębie SOR IV. Zakup wyposażenia dla potrzeb funkcjonowania SOR </t>
  </si>
  <si>
    <t>POIS.09.01.00-00-0164/17-00</t>
  </si>
  <si>
    <t>Modernizacja i rozbudowa szpitalnego oddziału ratunkowego celem rozwoju systemu ratownictwa medycznego w powiecie staszowskim</t>
  </si>
  <si>
    <t>SAMODZIELNY PUBLICZNY ZESPÓŁ ZAKŁADÓW OPIEKI ZDROWOTNEJ W STASZOWIE</t>
  </si>
  <si>
    <t>11 Listopada 78</t>
  </si>
  <si>
    <t>POIS.09.01.00-00-0165/17-00</t>
  </si>
  <si>
    <t>Poprawa funkcjonowania systemu ratownictwa medycznego Wojewódzkiego Szpitala Zespolonego im. Stanisława Rybickiego w Skierniewicach</t>
  </si>
  <si>
    <t>WOJEWÓDZKI SZPITAL ZESPOLONY IM. STANISŁAWA RYBICKIEGO W SKIERNIEWICACH</t>
  </si>
  <si>
    <t>Skierniewice</t>
  </si>
  <si>
    <t>96-100</t>
  </si>
  <si>
    <t>dr. Stanisława Rybickiego 1</t>
  </si>
  <si>
    <t>Doposażenie w aparaturę i sprzęt medyczny.</t>
  </si>
  <si>
    <t>POIS.09.01.00-00-0166/17-00</t>
  </si>
  <si>
    <t>Zakup specjalistycznej aparatury ratującej życie na potrzeby SOR przy PCZ w Kartuzach</t>
  </si>
  <si>
    <t>POWIATOWE CENTRUM ZDROWIA SP. Z O.O W KARTUZACH</t>
  </si>
  <si>
    <t>Kartuzy</t>
  </si>
  <si>
    <t>83-300</t>
  </si>
  <si>
    <t>Floriana Ceynowy 7</t>
  </si>
  <si>
    <t>POIS.09.01.00-00-0167/17-00</t>
  </si>
  <si>
    <t>Doposażenie Szpitalnego Oddziału Ratunkowego przy Wojewódzkim Szpitalu Specjalistycznym w Legnicy</t>
  </si>
  <si>
    <t>WOJEWÓDZKI SZPITAL SPECJALISTYCZNY W LEGNICY</t>
  </si>
  <si>
    <t>Jarosława Iwaszkiewicza 9</t>
  </si>
  <si>
    <t>POIS.09.01.00-00-0168/17-00</t>
  </si>
  <si>
    <t>Inwestycja w SOR SKDJ w Warszawie w celu wzmocnienia efektywności działania systemu PRM w województwie mazowieckim</t>
  </si>
  <si>
    <t>POIS.09.01.00-00-0169/17-00</t>
  </si>
  <si>
    <t>Wyposażenie SOR w SP ZOZ w Łukowie istotnym elementem poprawy działania systemu ratownictwa medycznego w Powiecie Łukowskim</t>
  </si>
  <si>
    <t>SAMODZIELNY PUBLICZNY ZAKŁAD OPIEKI ZDROWOTNEJ W ŁUKOWIE</t>
  </si>
  <si>
    <t>Łuków</t>
  </si>
  <si>
    <t>21-400</t>
  </si>
  <si>
    <t>Doktora Andrzeja Rogalińskiego 3</t>
  </si>
  <si>
    <t>Inwestycja obejmuje zakup aparatury medycznej, sprzętu i wyposażenia na potrzeby SOR.</t>
  </si>
  <si>
    <t>POIS.09.01.00-00-0170/17-00</t>
  </si>
  <si>
    <t>Budowa całodobowego lądowiska dla śmigłowców ratunkowych LPR wraz z infrastrukturą oraz doposażeniem SOR-u dla SP ZOZ Szpitala Powiatowego im. E. Biernackiego w Opocznie.</t>
  </si>
  <si>
    <t>SAMODZIELNY PUBLICZNY ZAKŁAD OPIEKI ZDROWOTNEJ SZPITAL POWIATOWY IM. EDMUNDA BIERNACKIEGO W OPOCZNIE</t>
  </si>
  <si>
    <t>Opoczno</t>
  </si>
  <si>
    <t>26-300</t>
  </si>
  <si>
    <t>Partyzantów 30</t>
  </si>
  <si>
    <t>Przedmiotem projektu jest budowa całodobowego lądowiska dla śmigłowców ratunkowych LPR wraz z infrastrukturą oraz doposażeniem SOR-u. Planowane do budowy w ramach projektu lądowisko będzie naziemne.</t>
  </si>
  <si>
    <t>POIS.09.01.00-00-0171/17-00</t>
  </si>
  <si>
    <t>Rozbudowa i doposażenie Szpitalnego Oddziału Ratunkowego Szpitala Specjalistycznego w Kościerzynie w celu poprawy bezpieczeństwa zdrowotnego na obszarze powiatu kościerskiego i powiatów ościennych</t>
  </si>
  <si>
    <t>SZPITAL SPECJALISTYCZNY W KOŚCIERZYNIE SPÓŁKA Z OGRANICZONĄ ODPOWIEDZIALNOŚCIĄ</t>
  </si>
  <si>
    <t>Alojzego Piechowskiego 36</t>
  </si>
  <si>
    <t>POIS.09.01.00-00-0173/17-00</t>
  </si>
  <si>
    <t xml:space="preserve">Wsparcie SOR w Zespole Opieki Zdrowotnej w Oświęcimiu przez doposażenie w sprzęt i aparaturę medyczną oraz wymianę oświetlenia na energooszczędne </t>
  </si>
  <si>
    <t>ZESPÓŁ OPIEKI ZDROWOTNEJ W OŚWIĘCIMIU</t>
  </si>
  <si>
    <t>Wysokie Brzegi 4</t>
  </si>
  <si>
    <t>Zakup sprzętu i aparatury medycznej, zakup wyposażenia, wymiana oświetlenia na energooszczędne.</t>
  </si>
  <si>
    <t>POIS.09.01.00-00-0174/17-00</t>
  </si>
  <si>
    <t>Poprawa efektywności systemu ratownictwa medycznego w powiecie ostrowskim poprzez przebudowę i doposażenie SOR</t>
  </si>
  <si>
    <t>SAMODZIELNY PUBLICZNY ZESPÓŁ ZAKŁADÓW OPIEKI ZDROWOTNEJ W OSTROWI MAZOWIECKIEJ</t>
  </si>
  <si>
    <t>Ostrów Mazowiecka</t>
  </si>
  <si>
    <t>07-300</t>
  </si>
  <si>
    <t>Stanisława Duboisa 68</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</si>
  <si>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</si>
  <si>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POIS.09.01.00-00-0177/17-00</t>
  </si>
  <si>
    <t>Przebudowa i rozbudowa Szpitalnego Oddziału Ratunkowego z wyposażeniem i zakupem aparatury medycznej w Wojewódzkim Szpitalu Specjalistycznym im. Marii Skłodowskiej-Curie w Zgierzu</t>
  </si>
  <si>
    <t>WOJEWÓDZKI SZPITAL SPECJALISTYCZNY IM. MARII SKŁODOWSKIEJ-CURIE W ZGIERZU</t>
  </si>
  <si>
    <t>Parzęczewska 35</t>
  </si>
  <si>
    <t>POIS.09.01.00-00-0178/17-00</t>
  </si>
  <si>
    <t>Modernizacja pomieszczeń oraz zakup sprzętu i aparatury medycznej niezbędnych do prawidłowego funkcjonowania Szpitalnego Oddziału Ratunkowego w Szpitalu Powiatowym w Chrzanowie</t>
  </si>
  <si>
    <t>SAMODZIELNY PUBLICZNY ZAKŁAD OPIEKI ZDROWOTNEJ SZPITAL POWIATOWY W CHRZANOWIE</t>
  </si>
  <si>
    <t>Topolowa 16</t>
  </si>
  <si>
    <t>POIS.09.01.00-00-0179/17-00</t>
  </si>
  <si>
    <t>Zakup nowoczesnej aparatury medycznej dla Szpitalnego Oddziału Ratunkowego w Wejherowie</t>
  </si>
  <si>
    <t>SZPITALE POMORSKIE SPÓŁKA Z OGRANICZONĄ ODPOWIEDZIALNOSCIĄ</t>
  </si>
  <si>
    <t>Gdynia</t>
  </si>
  <si>
    <t>81-519</t>
  </si>
  <si>
    <t>Powstania Styczniowego 1</t>
  </si>
  <si>
    <t>POIS.09.01.00-00-0181/17-00</t>
  </si>
  <si>
    <t>Podniesienie dostępności do świadczeń zdrowotnych poprzez rozbudowę, remont i wyposażenie SOR wraz z budową drogi wewnętrznej do lądowiska w Kutnowskim Szpitalu Samorządowym Sp. z o.o.</t>
  </si>
  <si>
    <t>KUTNOWSKI SZPITAL SAMORZĄDOWY SP. Z O.O.</t>
  </si>
  <si>
    <t>Kutno</t>
  </si>
  <si>
    <t>99-300</t>
  </si>
  <si>
    <t>Kościuszki 52</t>
  </si>
  <si>
    <t>POIS.09.01.00-00-0184/17-00</t>
  </si>
  <si>
    <t>Przebudowa SOR Szpitala Specjalistycznego w Pile wraz z podjazdem dla karetek oraz doposażeniem w sprzęt medyczny z uwzględnieniem stanowisk do wstępnej intensywnej terapii</t>
  </si>
  <si>
    <t>SZPITAL SPECJALISTYCZNY W PILE IM. STANISŁAWA STASZICA</t>
  </si>
  <si>
    <t>Ludwika Rydygiera 1</t>
  </si>
  <si>
    <t>POIS.09.01.00-00-0185/17-00</t>
  </si>
  <si>
    <t>Doposażenie w sprzęt medyczny oraz infrastrukturę informatyczną ze szczególnym uwzględnieniem obszaru stanowisk wstępnej intensywnej terapii Szpitalnego Oddziału Ratunkowego Szpitala Specjalistycznego im. S. Żeromskiego w Krakowie</t>
  </si>
  <si>
    <t>SZPITAL SPECJALISTYCZNY IM. STEFANA ŻEROMSKIEGO SAMODZIELNY PUBLICZNY ZAKŁAD OPIEKI ZDROWOTNEJ W KRAKOWIE</t>
  </si>
  <si>
    <t>Przedmiotem projektu jest realizacja następujących działań: - zakup niezbędnej aparatury medycznej wykorzystywanej na SOR, - zakup niezbędnego sprzętu IT, - realizacja działań informacyjno-promocyjnych.</t>
  </si>
  <si>
    <t>POIS.09.01.00-00-0187/17-00</t>
  </si>
  <si>
    <t xml:space="preserve">Doposażenie SOR w celu poprawy oferowanych usług medycznych na rzecz mieszkańców powiatu brzezińskiego i łódzkiego wschodniego w Powiatowym Centrum Zdrowia w Brzezinach Sp. z o.o. </t>
  </si>
  <si>
    <t>POWIATOWE CENTRUM ZDROWIA W BRZEZINACH SPÓŁKA Z OGRANICZONĄ ODPOWIEDZIALNOŚCIĄ</t>
  </si>
  <si>
    <t>Brzeziny</t>
  </si>
  <si>
    <t>95-060</t>
  </si>
  <si>
    <t>Marii Skłodowskiej-Curie 6</t>
  </si>
  <si>
    <t>Przedmiotem projektu jest doposażenie SOR w celu poprawy oferowanych usług medycznych na rzecz mieszkańców powiatu brzezińskiego i łódzkiego wschodniego w Powiatowym Centrum Zdrowia w Brzezinach.</t>
  </si>
  <si>
    <t>POIS.09.01.00-00-0188/17-00</t>
  </si>
  <si>
    <t>Doposażenie Szpitalnego Oddziału Ratunkowego Samodzielnego Publicznego Zakładu Opieki Zdrowotnej w Łęcznej</t>
  </si>
  <si>
    <t>SAMODZIELNY PUBLICZNY ZAKŁAD OPIEKI ZDROWOTNEJ W ŁĘCZNEJ</t>
  </si>
  <si>
    <t>Łęczna</t>
  </si>
  <si>
    <t>21-010</t>
  </si>
  <si>
    <t>Krasnystawska 52</t>
  </si>
  <si>
    <t>POIS.09.01.00-00-0191/17-00</t>
  </si>
  <si>
    <t xml:space="preserve">Poprawa funkcjonowania Szpitalnego Oddziału Ratunkowego WS - SP ZOZ w Zgorzelcu poprzez jego rozbudowę. </t>
  </si>
  <si>
    <t>Działania inwestycyjne podejmowane w projekcie polegać będą na rozbudowie istniejącego SOR o 276 m2.</t>
  </si>
  <si>
    <t>POIS.09.01.00-00-0192/17-00</t>
  </si>
  <si>
    <t>Remont i doposażenie Szpitalnego Oddziału Ratunkowego w Szpitalu Powiatowym im. Dr Tytusa Chałubińskiego w Zakopanem wraz z modernizacją lądowiska dla śmigłowców</t>
  </si>
  <si>
    <t>SZPITAL POWIATOWY IM. DR TYTUSA CHAŁUBIŃSKIEGO W ZAKOPANEM</t>
  </si>
  <si>
    <t>Zakopane</t>
  </si>
  <si>
    <t>34-500</t>
  </si>
  <si>
    <t>Kamieniec 10</t>
  </si>
  <si>
    <t>Remont pomieszczeń SOR, modernizacja lądowiska dla śmigłowców, zakup sprzętu medycznego, aparatury diagnostycznej i wyposażenia.</t>
  </si>
  <si>
    <t>POIS.09.01.00-00-0193/17-00</t>
  </si>
  <si>
    <t xml:space="preserve">Budowa lądowiska dla śmigłowców ratunkowych na terenie Samodzielnego Publicznego Zespołu Opieki Zdrowotnej w Leżajsku wraz z dostosowaniem i doposażeniem Szpitalnego Oddziału Ratunkowego </t>
  </si>
  <si>
    <t>SAMODZIELNY PUBLICZNY ZESPÓŁ OPIEKI ZDROWOTNEJ W LEŻAJSKU</t>
  </si>
  <si>
    <t>Leżajsk</t>
  </si>
  <si>
    <t>37-300</t>
  </si>
  <si>
    <t>Leśna 22</t>
  </si>
  <si>
    <t>POIS.09.01.00-00-0195/17-00</t>
  </si>
  <si>
    <t>Przystosowanie pomieszczeń szpitalnych SOR wraz z wyposażeniem w Szpitalu Św. Wincentego a Paulo</t>
  </si>
  <si>
    <t>SZPITALE POMORSKIE SPÓŁKA Z OGRANICZONĄ ODPOWIEDZIALNOŚCIĄ</t>
  </si>
  <si>
    <t>POIS.09.01.00-00-0196/17-00</t>
  </si>
  <si>
    <t>Poprawa jakości i dostępności świadczonych usług medycznych w ramach Szpitalnego Oddziału Ratunkowego Szpitala Wojewódzkiego im. dr. Ludwika Rydygiera w Suwałkach</t>
  </si>
  <si>
    <t>SZPITAL WOJEWÓDZKI IM. DR. LUDWIKA RYDYGIERA W SUWAŁKACH</t>
  </si>
  <si>
    <t>Szpitalna 60</t>
  </si>
  <si>
    <t>POIS.09.01.00-00-0199/17-00</t>
  </si>
  <si>
    <t xml:space="preserve">Zakup sprzętu dla Szpitalnego Oddziału Ratunkowego Regionalnego Szpitala Specjalistycznego im. dr. Wł. Biegańskiego w Grudziądzu </t>
  </si>
  <si>
    <t>REGIONALNY SZPITAL SPECJALISTYCZNY IM. DR WŁADYSŁAWA BIEGAŃSKIEGO W GRUDZIĄDZU</t>
  </si>
  <si>
    <t>dr. Ludwika Rydygiera 15</t>
  </si>
  <si>
    <t>POIS.09.01.00-00-0200/17-00</t>
  </si>
  <si>
    <t>Doposażenie Szpitalnego Oddziału Ratunkowego SPZOZ w Świdnicy, ze szczególnym uwzględnieniem stanowisk wstępnej intensywnej terapii.</t>
  </si>
  <si>
    <t xml:space="preserve">W ramach projektu Wnioskodawca doposaży Szpitalny Oddział Ratunkowy w aparaturę medyczną, sprzęt i wyposażenie medycznego. </t>
  </si>
  <si>
    <t>POIS.09.01.00-00-0201/17-00</t>
  </si>
  <si>
    <t>Modernizacja i doposażenie Szpitalnego Oddziału Ratunkowego Samodzielnego Publicznego Zakładu Opieki Zdrowotnej w Puławach</t>
  </si>
  <si>
    <t>SAMODZIELNY PUBLICZNY ZAKŁAD OPIEKI ZDROWOTNEJ W PUŁAWACH</t>
  </si>
  <si>
    <t>Puławy</t>
  </si>
  <si>
    <t>24-100</t>
  </si>
  <si>
    <t>gen. Bema 1</t>
  </si>
  <si>
    <t>POIS.09.01.00-00-0202/17-00</t>
  </si>
  <si>
    <t>Doposażenie Szpitalnego Oddziału Ratunkowego w Szpitalu Wojewódzkim w Poznaniu w sprzęt i aparaturę medyczną</t>
  </si>
  <si>
    <t>Juraszów 7</t>
  </si>
  <si>
    <t>POIS.09.01.00-00-0203/17-00</t>
  </si>
  <si>
    <t>Modernizacja Szpitalnego Oddziału Ratunkowego Pabianickiego Centrum Medycznego w Pabianicach wraz z budową lądowiska</t>
  </si>
  <si>
    <t>PABIANICKIE CENTRUM MEDYCZNE SP. Z O.O.</t>
  </si>
  <si>
    <t>Pabianice</t>
  </si>
  <si>
    <t>95-200</t>
  </si>
  <si>
    <t>Jana Pawła II 68</t>
  </si>
  <si>
    <t>POIS.09.01.00-00-0204/17-00</t>
  </si>
  <si>
    <t>Poprawa jakości świadczeń zdrowotnych poprzez doposażenie Szpitalnego Oddziału Ratunkowego Szpitala Powiatowego w Zawierciu</t>
  </si>
  <si>
    <t>SZPITAL POWIATOWY W ZAWIERCIU</t>
  </si>
  <si>
    <t>Miodowa 14</t>
  </si>
  <si>
    <t>POIS.09.01.00-00-0205/17-00</t>
  </si>
  <si>
    <t>Remont estakady dojazdowej wraz z osłoniętym podjazdem dla karetek oraz doposażenie Szpitalnego Oddziału Ratunkowego Wojewódzkiego Szpitala Zespolonego w Koninie</t>
  </si>
  <si>
    <t>WOJEWÓDZKI SZPITAL ZESPOLONY W KONINIE</t>
  </si>
  <si>
    <t>Szpitalna 45</t>
  </si>
  <si>
    <t>Zakup sprzętu i remont estakady wraz z podjazdem dla karetek.</t>
  </si>
  <si>
    <t>POIS.09.01.00-00-0206/17-00</t>
  </si>
  <si>
    <t>Poprawa efektywności systemu ratownictwa w powiecie nowodworskim poprzez rozbudowę i doposażenie SOR Nowodworskiego Centrum Medycznego</t>
  </si>
  <si>
    <t>NOWODWORSKIE CENTRUM MEDYCZNE W NOWYM DWORZE MAZOWIECKIM</t>
  </si>
  <si>
    <t>Nowy Dwór Mazowiecki</t>
  </si>
  <si>
    <t>05-100</t>
  </si>
  <si>
    <t>Miodowa 2</t>
  </si>
  <si>
    <t>POIS.09.01.00-00-0207/17-00</t>
  </si>
  <si>
    <t>Budowa lądowiska dla śmigłowców ratunkowych dla potrzeb ZOZ w Skarżysku-Kamiennej oraz doposażenie Szpitalnego Oddziału Ratunkowego w sprzęt medyczny</t>
  </si>
  <si>
    <t>ZESPÓŁ OPIEKI ZDROWOTNEJ W SKARŻYSKU-KAMIENNEJ SZPITAL POWIATOWY IM. MARII SKŁODOWSKIEJ-CURIE</t>
  </si>
  <si>
    <t>Skarżysko-Kamienna</t>
  </si>
  <si>
    <t>26-110</t>
  </si>
  <si>
    <t>Szpitalna 1</t>
  </si>
  <si>
    <t>POIS.09.01.00-00-0208/17-00</t>
  </si>
  <si>
    <t>Podniesienie jakości usług zdrowotnych oraz zwiększenie dostępu do usług medycznych w Wojewódzkim Szpitalu Specjalistycznym im. błogosławionego księdza Jerzego Popiełuszki we Włocławku – wyposażenie SOR</t>
  </si>
  <si>
    <t>WOJEWÓDZKI SZPITAL SPECJALISTYCZNY IM. BŁOGOSŁAWIONEGO KSIĘDZA JERZEGO POPIEŁUSZKI WE WŁOCŁAWKU</t>
  </si>
  <si>
    <t>Wieniecka 49</t>
  </si>
  <si>
    <t>POIS.09.01.00-00-0209/17-00</t>
  </si>
  <si>
    <t>Zwiększenie skuteczności udzielania świadczeń ratowniczych poprzez podniesienie ich jakości oraz poprawę dostępności i funkcjonalności Szpitalnego Oddziału Ratunkowego w Zespole Opieki Zdrowotnej w Końskich</t>
  </si>
  <si>
    <t>ZESPÓŁ OPIEKI ZDROWOTNEJ W KOŃSKICH</t>
  </si>
  <si>
    <t>Końskie</t>
  </si>
  <si>
    <t>26-200</t>
  </si>
  <si>
    <t>POIS.09.01.00-00-0210/17-00</t>
  </si>
  <si>
    <t>Planowane działania będą polegały na zakupie nowoczesnego sprzętu i aparatury do przebudowanego SOR, w tym stacjonarnego cyfrowego aparatu RTG z wyposażeniem.</t>
  </si>
  <si>
    <t>POIS.09.01.00-00-0211/17-00</t>
  </si>
  <si>
    <t>POIS.09.01.00-00-0212/17-00</t>
  </si>
  <si>
    <t>DOPOSAŻENIE SZPITALNEGO ODDZIAŁU RATUNKOWEGO SZPITALA WOJEWÓDZKIEGO W BIELSKU – BIAŁEJ W CELU POPRAWY WARUNKÓW UDZIELANIA ŚWIADCZEŃ MEDYCZNYCH W STANACH ZAGROŻENIA ZDROWIA I ŻYCIA</t>
  </si>
  <si>
    <t>POIS.09.01.00-00-0213/17-00</t>
  </si>
  <si>
    <t>Modernizacja i doposażenie Szpitalnego Oddziału Ratunkowego w Zespole Zakładów Opieki Zdrowotnej w Cieszynie</t>
  </si>
  <si>
    <t>POIS.09.01.00-00-0214/17-00</t>
  </si>
  <si>
    <t>Remont i doposażenie Szpitalnego Oddziału Ratunkowego ZZOZ w Ostrowie Wielkopolskim</t>
  </si>
  <si>
    <t>POIS.09.01.00-00-0215/17-00</t>
  </si>
  <si>
    <t xml:space="preserve">Poprawa jakości świadczonych usług i bezpieczeństwa pacjentów poprzez zakup wyrobów medycznych oraz wyposażenia do Szpitalnego Oddziału Ratunkowego w Szpitalu Wojewódzkim w Koszalinie im. Mikołaja Kopernika </t>
  </si>
  <si>
    <t>SZPITAL WOJEWÓDZKI W KOSZALINIE IM. MIKOŁAJA KOPERNIKA</t>
  </si>
  <si>
    <t>Tytusa Chałubińskiego 7</t>
  </si>
  <si>
    <t>POIS.09.01.00-00-0216/17-00</t>
  </si>
  <si>
    <t>Budowa i wyposażenie pawilonu Szpitalnego Oddziału Ratunkowego w Ostrowcu Świętokrzyskim w celu poprawy funkcjonowania systemu ratownictwa medycznego</t>
  </si>
  <si>
    <t>ZESPÓŁ OPIEKI ZDROWOTNEJ W OSTROWCU ŚWIĘTOKRZYSKIM</t>
  </si>
  <si>
    <t>Ostrowiec Świętokrzyski</t>
  </si>
  <si>
    <t>27-400</t>
  </si>
  <si>
    <t>Karola Szymanowskiego 11</t>
  </si>
  <si>
    <t>Dobudowa jednokondygnacyjnego segmentu D, doposażenie Oddziału w niezbędny sprzęt medyczny.</t>
  </si>
  <si>
    <t>POIS.09.01.00-00-0217/17-00</t>
  </si>
  <si>
    <t>Zakup specjalistycznego sprzętu medycznego dla Szpitalnego Oddziału Ratunkowego w Wielospecjalistycznym Szpitalu Wojewódzkim w Gorzowie Wlkp. Sp. z o. o.</t>
  </si>
  <si>
    <t>WIELOSPECJALISTYCZNY SZPITAL WOJEWÓDZKI W GORZOWIE WLKP. SPÓŁKA Z OGRANICZONĄ ODPOWIEDZIALNOŚCIĄ</t>
  </si>
  <si>
    <t>POIS.09.01.00-00-0218/17-00</t>
  </si>
  <si>
    <t>Wzrost bezpieczeństwa pacjentów przebywających w Szpitalnym Oddziale Ratunkowym Szpitala w Szczecinku poprzez modernizację sprzętu”</t>
  </si>
  <si>
    <t>SZPITAL W SZCZECINKU SP. Z O.O.</t>
  </si>
  <si>
    <t>Szczecinek</t>
  </si>
  <si>
    <t>78-400</t>
  </si>
  <si>
    <t>Kościuszki 38</t>
  </si>
  <si>
    <t>POIS.09.01.00-00-0219/17-00</t>
  </si>
  <si>
    <t>Poprawa bezpieczeństwa leczenia pacjentów w SOR w Sulęcinie poprzez zakup nowoczesnego sprzętu i aparatury medycznej</t>
  </si>
  <si>
    <t>SAMODZIELNY PUBLICZNY ZAKŁAD OPIEKI ZDROWOTNEJ W SULĘCINIE</t>
  </si>
  <si>
    <t>Sulęcin</t>
  </si>
  <si>
    <t>69-200</t>
  </si>
  <si>
    <t>Wincentego Witosa 7</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</si>
  <si>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</si>
  <si>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POIS.09.01.00-00-0222/17-00</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</si>
  <si>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</si>
  <si>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</si>
  <si>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POIS.09.01.00-00-0223/17-00</t>
  </si>
  <si>
    <t xml:space="preserve">Modernizacja i rozbudowa SOR wraz z zakupem wyposażenia i budową lądowiska </t>
  </si>
  <si>
    <t>SZPITAL POMNIK CHRZTU POLSKI</t>
  </si>
  <si>
    <t>Gniezno</t>
  </si>
  <si>
    <t>62-200</t>
  </si>
  <si>
    <t>św. Jana 9</t>
  </si>
  <si>
    <t>Zakres rzeczowy projektu obejmuje: remont wraz z rozbudową Szpitalnego Oddziału Ratunkowego Szpitala w Gnieźnie oraz roboty budowlane związane z budową lądowiska dla śmigłowców sanitarnych oraz zakup aparatury medycznej.</t>
  </si>
  <si>
    <t>POIS.09.01.00-00-0225/17-00</t>
  </si>
  <si>
    <t>Poprawa funkcjonowania infrastruktury systemu ratownictwa medycznego w powiecie gorlickim poprzez doposażenie Szpitalnego Oddziału Ratunkowego Szpitala Specjalistycznego im. H. Klimontowicza w Gorlicach</t>
  </si>
  <si>
    <t>SZPITAL SPECJALISTYCZNY IM. HENRYKA KLIMONTOWICZA W GORLICACH</t>
  </si>
  <si>
    <t>W ramach projektu zostanie zakupiony sprzęt w celu doposażenia SOR-u oraz wymiany go na nowocześniejszy i wyposażony w najnowocześniejsze rozwiązania technologiczne.</t>
  </si>
  <si>
    <t>POIS.09.01.00-00-0226/17-00</t>
  </si>
  <si>
    <t>Doposażenie w sprzęt medyczny Szpitalnego Oddziału Ratunkowego SPS ZOZ w Lęborku, mające na celu poprawę jakości i efektywności systemu ratownictwa medycznego w powiecie lęborskim</t>
  </si>
  <si>
    <t>SAMODZIELNY PUBLICZNY SPECJALISTYCZNY ZAKŁAD OPIEKI ZDROWOTNEJ W LĘBORKU</t>
  </si>
  <si>
    <t>Juliana Węgrzynowicza 13</t>
  </si>
  <si>
    <t>Przedmiotem projektu jest wyłącznie zakup sprzętu i aparatury medycznej na potrzeby SOR. W ramach projektu zaplanowano ponadto realizację działań informacyjno-promocyjnych.</t>
  </si>
  <si>
    <t>POIS.09.01.00-00-0228/17-00</t>
  </si>
  <si>
    <t>Modernizacja Szpitalnego Oddziału Ratunkowego wraz z doposażeniem w sprzęt i aparaturę medyczną w Szpitalu Międzyrzeckim Sp. z o.o.</t>
  </si>
  <si>
    <t>SZPITAL MIĘDZYRZECKI SPÓŁKA Z OGRANICZONĄ ODPOWIEDZIALNOŚCIĄ</t>
  </si>
  <si>
    <t>Międzyrzecz</t>
  </si>
  <si>
    <t>Konstytucji 3 Maja 35</t>
  </si>
  <si>
    <t>Zakup sprzętu medycznego, wyposażenia oraz sprzętu informatycznego, a także przebudowa i rozbudowa SOR.</t>
  </si>
  <si>
    <t>POIS.09.01.00-00-0229/17-00</t>
  </si>
  <si>
    <t>Poprawa skuteczności działań ratownictwa medycznego na terenie województwa lubelskiego poprzez doposażenie Szpitalnego Oddziału Ratunkowego SP ZOZ MSWiA w Lublinie</t>
  </si>
  <si>
    <t>W ramach projektu zaplanowano zakup sprzętu medycznego.</t>
  </si>
  <si>
    <t>POIS.09.01.00-00-0230/17-00</t>
  </si>
  <si>
    <t>Doposażenie w sprzęt medyczny Szpitalnego Oddziału Ratunkowego SPZOZ w Krotoszynie w celu poprawy jakości usług i zwiększenia bezpieczeństwa zdrowotnego</t>
  </si>
  <si>
    <t>SAMODZIELNY PUBLICZNY ZAKŁAD OPIEKI ZDROWOTNEJ W KROTOSZYNIE</t>
  </si>
  <si>
    <t>Młyńska 2</t>
  </si>
  <si>
    <t>POIS.09.01.00-00-0231/17-00</t>
  </si>
  <si>
    <t>Rozbudowa i doposażenie szpitalnego oddziału ratunkowego 5 Wojskowego Szpitala Klinicznego z Polikliniką w Krakowie</t>
  </si>
  <si>
    <t>5 WOJSKOWY SZPITAL KLINICZNY Z POLIKLINIKĄ SP ZOZ</t>
  </si>
  <si>
    <t>30-901</t>
  </si>
  <si>
    <t>Wrocławska 1-3</t>
  </si>
  <si>
    <t>Zakres rzeczowy projektu: -Dobudowa drugiej kondygnacji budynku SOR. -Doposażenie SOR (wyroby medyczne oraz wyposażenie).</t>
  </si>
  <si>
    <t>POIS.09.01.00-00-0233/17-00</t>
  </si>
  <si>
    <t>Wsparcie Szpitalnego Oddziału Ratunkowego w ZOZ Brodnica w celu dostosowania do obowiązujących wymogów, realizowany w ramach przebudowy, rozbudowy, nadbudowy istniejących obiektów Zespołu Opieki Zdrowotnej w Brodnicy</t>
  </si>
  <si>
    <t>ZESPÓŁ OPIEKI ZDROWOTNEJ</t>
  </si>
  <si>
    <t>Wiejska 9</t>
  </si>
  <si>
    <t>POIS.09.01.00-00-0234/17-00</t>
  </si>
  <si>
    <t>Poprawa wyposażenia oraz funkcjonowania Szpitalnego Oddziału Ratunkowego w Zespole Opieki Zdrowotnej w Łęczycy celem zwiększenia dostępności oraz skuteczności udzielania świadczeń ratowniczych w zdarzeniach nagłych</t>
  </si>
  <si>
    <t>ZESPÓŁ OPIEKI ZDROWOTNEJ W ŁĘCZYCY</t>
  </si>
  <si>
    <t>Łęczyca</t>
  </si>
  <si>
    <t>99-100</t>
  </si>
  <si>
    <t>Zachodnia 6</t>
  </si>
  <si>
    <t>Przedmiotem projektu realizowanego przez Zespół Opieki Zdrowotnej w Łęczycy jest budowa lądowiska oraz zakup niezbędnego sprzętu medycznego dla Szpitalnego Oddziału Ratunkowego, w celu podniesienia jakości i dostępności do świadczeń zdrowotnych.</t>
  </si>
  <si>
    <t>POIS.09.01.00-00-0235/17-00</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</si>
  <si>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</si>
  <si>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</si>
  <si>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POIS.09.01.00-00-0236/17-00</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</si>
  <si>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</si>
  <si>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SAMODZIELNY PUBLICZNY SPECJALISTYCZNY SZPITAL ZACHODNI IM. ŚW. JANA PAWŁA II</t>
  </si>
  <si>
    <t>Projekt polega na zakupie tomografu komputerowego.</t>
  </si>
  <si>
    <t>POIS.09.01.00-00-0237/17-00</t>
  </si>
  <si>
    <t>DOPOSAŻENIE SZPITALNEGO ODDZIAŁU RATUNKOWEGO GŁOGOWSKIEGO SZPITALA POWIATOWEGO SP. Z O.O. W SPRZĘT MEDYCZNY</t>
  </si>
  <si>
    <t>GŁOGOWSKI SZPITAL POWIATOWY SPÓŁKA Z O.O.</t>
  </si>
  <si>
    <t>Tadeusza Kościuszki 15</t>
  </si>
  <si>
    <t xml:space="preserve">Doposażenie SOR w wyroby medyczne. Aparat USG Aparat RTG z ramieniem C Wyposażenie pracowni endoskopowej Analizator parametrów krytycznych Wózki transportowe Pompy strzykawkowe Zamgławiacz </t>
  </si>
  <si>
    <t>POIS.09.01.00-00-0239/17-00</t>
  </si>
  <si>
    <t>Rozwój infrastruktury medycznej szpitalnego oddziału ratunkowego SPZZOZ w Gryficach</t>
  </si>
  <si>
    <t>SAMODZIELNY PUBLICZNY ZESPÓŁ ZAKŁADÓW OPIEKI ZDROWOTNEJ W GRYFICACH.</t>
  </si>
  <si>
    <t>Niechorska 27</t>
  </si>
  <si>
    <t>Projekt polega na zakupie sprzętu medycznego służącego do diagnostyki lub terapii, sprzętu komputerowego oraz wykonaniu robót budowlanych, instalacyjnych, wentylacji, montażu oświetlenia wraz z dostawą sprzętu do monitoringu dla SOR.</t>
  </si>
  <si>
    <t>POIS.09.01.00-00-0240/17-00</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</si>
  <si>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</si>
  <si>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</si>
  <si>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</si>
  <si>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</si>
  <si>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</si>
  <si>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Kazimierza Wielkiego 4</t>
  </si>
  <si>
    <t xml:space="preserve">Planowane działania: - wykonanie prac budowlanych i modernizacyjnych, - zakup wyposażenia SOR; - działania promocyjno-informacyjne. </t>
  </si>
  <si>
    <t>Grunwaldzka 45</t>
  </si>
  <si>
    <t>POIS.09.01.00-00-0244/17-00</t>
  </si>
  <si>
    <t>POIS.09.01.00-00-0246/17-00</t>
  </si>
  <si>
    <t>POIS.09.01.00-00-0247/17-00</t>
  </si>
  <si>
    <t>Utworzenie centrum urazowego dla dzieci w Uniwersyteckim Szpitalu Dziecięcym w Krakowie</t>
  </si>
  <si>
    <t>UNIWERSYTECKI SZPITAL DZIECIĘCY W KRAKOWIE</t>
  </si>
  <si>
    <t>Wielicka 265</t>
  </si>
  <si>
    <t>POIS.09.01.00-00-0248/17-00</t>
  </si>
  <si>
    <t>Przebudowa Izby Przyjęć i dostosowanie do SOR wraz z budową lądowiska w Szpitalu Powiatowym w Zambrowie</t>
  </si>
  <si>
    <t>SZPITAL POWIATOWY W ZAMBROWIE SP. ZO.O.</t>
  </si>
  <si>
    <t>Zambrów</t>
  </si>
  <si>
    <t>18-300</t>
  </si>
  <si>
    <t>Papieża Jana Pawła II 3</t>
  </si>
  <si>
    <t>POIS.09.01.00-00-0249/17-00</t>
  </si>
  <si>
    <t>Doposażenie Szpitalnego Oddziału Ratunkowego Szpitala im. św. Jadwigi Śląskiej w Trzebnicy w specjalistyczny sprzęt medyczny</t>
  </si>
  <si>
    <t>SZPITAL IM. ŚW. JADWIGI ŚLĄSKIEJ W TRZEBNICY</t>
  </si>
  <si>
    <t>Prusicka 53-55</t>
  </si>
  <si>
    <t>POIS.09.01.00-00-0251/17-00</t>
  </si>
  <si>
    <t xml:space="preserve">Przebudowa i doposażenie w aparaturę medyczną Centrum Urazowego w Uniwersyteckim Szpitalu Klinicznym w Opolu w celu zwiększenia dostępności i skuteczności udzielania świadczeń medycznych w ramach Programu Operacyjnego Infrastruktura i Środowisko 2014-2020 </t>
  </si>
  <si>
    <t>UNIWERSYTECKI SZPITAL KLINICZNY W OPOLU</t>
  </si>
  <si>
    <t>OPOLSKIE</t>
  </si>
  <si>
    <t>45-401</t>
  </si>
  <si>
    <t>Aleja Wincentego Witosa 26</t>
  </si>
  <si>
    <t>POIS.09.02.00-00-0001/16-00</t>
  </si>
  <si>
    <t>POIS.09.02.00-00-0002/16-00</t>
  </si>
  <si>
    <t>Wsparcie oddziałów Szpitala Uniwersyteckiego Nr 2 im. dr. Jana Biziela w Bydgoszczy udzielających świadczeń zdrowotnych dedykowanych chorobom układu krążenia</t>
  </si>
  <si>
    <t>POIS.09.02.00-00-0004/16-00</t>
  </si>
  <si>
    <t>Modernizacja i odtworzenie zużytej specjalistycznej aparatury diagnostycznej i terapeutycznej oddziałów i pracowni Śląskiego Centrum Chorób Serca w Zabrzu udzielających świadczeń zdrowotnych na rzecz osób dorosłych z chorobami układu krążenia</t>
  </si>
  <si>
    <t>ŚLĄSKIE CENTRUM CHORÓB SERCA W ZABRZU</t>
  </si>
  <si>
    <t>Marii Curie-Skłodowskiej 9</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</si>
  <si>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stymulator elektrofizjologiczny, zestaw monitorujący IZP.</t>
  </si>
  <si>
    <t>POIS.09.02.00-00-0005/16-00</t>
  </si>
  <si>
    <t>Poprawa jakości diagnostyki i leczenia kardiologiczno-kardiochirurgicznego poprzez zakup specjalistycznego sprzętu medycznego w Klinicznym Szpitalu Wojewódzkim Nr 2 im. Św. Jadwigi Królowej w Rzeszowie</t>
  </si>
  <si>
    <t>POIS.09.02.00-00-0012/16-00</t>
  </si>
  <si>
    <t xml:space="preserve">Poprawa efektywności systemu ochrony zdrowia poprzez wsparcie Kliniki Kardiologii Interwencyjnej i Zaburzeń Rytmu Serca USK im. WAM – CSW w Łodzi. </t>
  </si>
  <si>
    <t>POIS.09.02.00-00-0013/16-00</t>
  </si>
  <si>
    <t>Utworzenie interdyscyplinarnego i cyfrowego systemu diagnostyki chorób układu krążenia dorosłych w zakresie kardiomonitorowania, angiografii, echokardiografii oraz elektrokardiografii.</t>
  </si>
  <si>
    <t>SZPITAL KLINICZNY IM. HELIODORA ŚWIĘCICKIEGO UNIWERSYTETU MEDYCZNEGO IM. KAROLA MARCINKOWSKIEGO W POZNANIU</t>
  </si>
  <si>
    <t>60-355</t>
  </si>
  <si>
    <t>Stanisława Przybyszewskiego 49</t>
  </si>
  <si>
    <t>POIS.09.02.00-00-0014/16-00</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</si>
  <si>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</si>
  <si>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</si>
  <si>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POIS.09.02.00-00-0015/16-00</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</si>
  <si>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</si>
  <si>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</si>
  <si>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POIS.09.02.00-00-0016/16-00</t>
  </si>
  <si>
    <t>Poprawa jakości i skuteczności leczenia pacjentów onkologicznych wraz z dostosowaniem klinik do aktualnych standardów opieki w CO-I Oddział w Krakowie poprzez remont Klinik Onkologii i Ginekologii Onkologicznej oraz Zakładu Patomorfologii Nowotworów</t>
  </si>
  <si>
    <t>CENTRUM ONKOLOGII – INSTYTUT IM. MARII SKŁODOWSKIEJ-CURIE ODDZIAŁ W KRAKOWIE</t>
  </si>
  <si>
    <t>Garncarska 11</t>
  </si>
  <si>
    <t>POIS.09.02.00-00-0017/16-00</t>
  </si>
  <si>
    <t>Odtworzenie istniejącej infrastruktury Świętokrzyskiego Centrum Kardiologii w Kielcach</t>
  </si>
  <si>
    <t>POIS.09.02.00-00-0018/16-00</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</si>
  <si>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</si>
  <si>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</si>
  <si>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POIS.09.02.00-00-0019/16-00</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</si>
  <si>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</si>
  <si>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</si>
  <si>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POIS.09.02.00-00-0021/16-00</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</si>
  <si>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</si>
  <si>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</si>
  <si>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POIS.09.02.00-00-0022/16-00</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</si>
  <si>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</si>
  <si>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</si>
  <si>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POIS.09.02.00-00-0024/16-00</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</si>
  <si>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</si>
  <si>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</si>
  <si>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POIS.09.02.00-00-0026/16-00</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</si>
  <si>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</si>
  <si>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</si>
  <si>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POIS.09.02.00-00-0027/16-00</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</si>
  <si>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</si>
  <si>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</si>
  <si>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Stefana Banacha 1a</t>
  </si>
  <si>
    <t>POIS.09.02.00-00-0033/16-00</t>
  </si>
  <si>
    <t>Poprawa świadczenia usług zdrowotnych w zakresie chorób układu krążenia w SPZOZ MSWiA w Białymstoku</t>
  </si>
  <si>
    <t>SAMODZIELNY PUBLICZNY ZAKŁAD OPIEKI ZDROWOTNEJ MINISTERSTWA SPRAW WEWNĘTRZNYCH I ADMINISTRACJI W BIAŁYMSTOKU</t>
  </si>
  <si>
    <t>Fabryczna 27</t>
  </si>
  <si>
    <t>POIS.09.02.00-00-0034/16-00</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</si>
  <si>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</si>
  <si>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</si>
  <si>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POIS.09.02.00-00-0035/16-00</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</si>
  <si>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</si>
  <si>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</si>
  <si>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Alpejska 42</t>
  </si>
  <si>
    <t>POIS.09.02.00-00-0039/16-00</t>
  </si>
  <si>
    <t>Poprawa świadczonych usług medycznych z zakresu chorób układu krążenia poprzez doposażenie Kliniki Chirurgii Naczyniowej i Angiologii oraz Zakładu Radiologii Zabiegowej i Diagnostyki Obrazowej</t>
  </si>
  <si>
    <t>Stanisława Staszica 16</t>
  </si>
  <si>
    <t>POIS.09.02.00-00-0044/16-00</t>
  </si>
  <si>
    <t>Unowocześnienie aparatury do diagnostyki i terapii chorób układu krążenia w Centralnym Szpitalu Klinicznym Uniwersytetu Medycznego w Łodzi</t>
  </si>
  <si>
    <t>SAMODZIELNY PUBLICZNY ZAKŁAD OPIEKI ZDROWOTNEJ CENTRALNY SZPITAL KLINICZNY UNIWERSYTETU MEDYCZNEGO W ŁODZI</t>
  </si>
  <si>
    <t>92-213</t>
  </si>
  <si>
    <t>Pomorska 251</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</si>
  <si>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</si>
  <si>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</si>
  <si>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</si>
  <si>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</si>
  <si>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Krakowska 16</t>
  </si>
  <si>
    <t>POIS.09.02.00-00-0047/16-00</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</si>
  <si>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</si>
  <si>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POIS.09.02.00-00-0054/16-00</t>
  </si>
  <si>
    <t xml:space="preserve">Poprawa efektywności działania Oddziałów szpitalnych Kardiologii i Kardiochirurgii w Uniwersyteckim Szpitalu Klinicznym w Opolu w zakresie infrastruktury ochrony zdrowia przez wymianę niezbędnego sprzętu i wyposażenia </t>
  </si>
  <si>
    <t>POIS.09.02.00-00-0055/16-00</t>
  </si>
  <si>
    <t xml:space="preserve">Wsparcie oddziałów GPSK UM w zakresie wymiany sprzętu i wyposażenia niezbędnego do diagnostyki i leczenia chirurgicznego nowotworów narządów rodnych kobiety </t>
  </si>
  <si>
    <t>GINEKOLOGICZNO POŁOŻNICZY SZPITAL KLINICZNY UNIWERSYTETU MEDYCZNEGO IM. KAROLA MARCINKOWSKIEGO</t>
  </si>
  <si>
    <t>Polna 33</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</si>
  <si>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</si>
  <si>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POIS.09.02.00-00-0057/16-00</t>
  </si>
  <si>
    <t xml:space="preserve">Wsparcie diagnostyki i leczenia schorzeń onkologicznych w Instytucie Hematologii i Transfuzjologii </t>
  </si>
  <si>
    <t>INSTYTUT HEMATOLOGII I TRANSFUZJOLOGII</t>
  </si>
  <si>
    <t>02-776</t>
  </si>
  <si>
    <t>Indiry Gandhi 14</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</si>
  <si>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</si>
  <si>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POIS.09.02.00-00-0059/16-00</t>
  </si>
  <si>
    <t>Podniesienie skuteczności i efektywności usług medycznych świadczonych w Klinice Hematologii, Nowotworów Krwi i Transplantacji Szpiku SPSK nr 1 we Wrocławiu poprzez modernizację jej infrastruktury</t>
  </si>
  <si>
    <t>SAMODZIELNY PUBLICZNY SZPITAL KLINICZNY NR1 WE WROCŁAWIU</t>
  </si>
  <si>
    <t>50-369</t>
  </si>
  <si>
    <t>Marii Curie-Skłodowskiej 58</t>
  </si>
  <si>
    <t xml:space="preserve">Modernizacja infrastruktury Kliniki Hematologii i Nowotworów Krwi SPSK nr 1 we Wrocławiu w celu zapewnienia odpowiedniego wsparcia medycznego rosnącej populacji pacjentów dotkniętych nowotworami krwi; </t>
  </si>
  <si>
    <t>POIS.09.02.00-00-0060/17-00</t>
  </si>
  <si>
    <t>Poprawa jakości i dostępności do świadczeń z zakresu położnictwa i neonatologii w Uniwersyteckim Centrum Zdrowia Kobiety i Noworodka Warszawskiego Uniwersytetu Medycznego</t>
  </si>
  <si>
    <t>UNIWERSYTECKIE CENTRUM ZDROWIA KOBIETY I NOWORODKA WARSZAWSKIEGO UNIWERSYTETU MEDYCZNEGO SP. Z O.O.</t>
  </si>
  <si>
    <t>02-015</t>
  </si>
  <si>
    <t>pl. Plac Sokratesa Starynkiewicza 1/3</t>
  </si>
  <si>
    <t>Projekt dotyczy inwestycji w sprzęt i aparaturę medyczną oraz prace budowlano modernizacyjne w budynku głównym jednostki oraz zakup infrastruktury informatycznej niezbędnej do funkcjonowania oddziałów po modernizacji.</t>
  </si>
  <si>
    <t>POIS.09.02.00-00-0062/17-00</t>
  </si>
  <si>
    <t xml:space="preserve">Restrukturyzacja Uniwersyteckiego Szpitala Ortopedyczno- Rehabilitacyjnego w Zakopanem poprzez wymianę przestarzałego sprzętu medycznego oraz wdrożenie innowacyjnych technologii informatycznych </t>
  </si>
  <si>
    <t>UNIWERSYTECKI SZPITAL ORTOPEDYCZNO - REHABILITACYJNY W ZAKOPANEM</t>
  </si>
  <si>
    <t>Oswalda Balzera 15</t>
  </si>
  <si>
    <t>Projekt zakłada wyposażenie USOR w nowoczesny sprzęt medyczny, terapeutyczny, monitorujący oraz diagnostyczny.</t>
  </si>
  <si>
    <t>POIS.09.02.00-00-0063/17-00</t>
  </si>
  <si>
    <t xml:space="preserve">Wsparcie Oddziałów Wojewódzkiego Szpitala Zespolonego w Kielcach w zakresie neonatologii, pediatrii i innych oddziałów zajmujących się leczeniem dzieci a także współpracujących z nimi pracowni diagnostycznych </t>
  </si>
  <si>
    <t>POIS.09.02.00-00-0066/17-00</t>
  </si>
  <si>
    <t>Poprawa warunków udzielania świadczeń zdrowotnych w IMID poprzez wymianę aparatury medycznej i modernizację Kliniki Chirurgii Onkologicznej Dzieci i Młodzieży, Kliniki Anestezjologii i Oddziału Intensywnej Terapii, Bloku Operacyjnego oraz ZDO</t>
  </si>
  <si>
    <t>INSTYTUT MATKI I DZIECKA</t>
  </si>
  <si>
    <t>Marcina Kasprzaka 17a</t>
  </si>
  <si>
    <t>W ramach Projektu przewiduje się przeprowadzenie prac modernizacyjnych i wymianę sprzętu medycznego.</t>
  </si>
  <si>
    <t>POIS.09.02.00-00-0067/17-00</t>
  </si>
  <si>
    <t>Wsparcie infrastruktury Uniwersyteckiego Szpitala Dziecięcego w Lublinie poprzez przebudowę oraz doposażenie Bloku Operacyjnego, Działu Sterylizacji, Dezynfekcji oraz Stacji Łóżek i Zakładu Diagnostyki Obrazowej</t>
  </si>
  <si>
    <t>POIS.09.02.00-00-0068/17-00</t>
  </si>
  <si>
    <t xml:space="preserve">Poprawa kompleksowości opieki nad matką i dzieckiem poprzez wymianę sprzętu medycznego na Oddziale Położnictwa, Patologii Ciąży i Ginekologii oraz Oddziale Intensywnej Opieki Medycznej z Blokiem Operacyjnym. </t>
  </si>
  <si>
    <t>SAMODZIELNY PUBLICZNY WIELOSPECJALISTYCZNY ZAKŁAD OPIEKI ZDROWOTNEJ MINISTERSTWA SPRAW WEWNĘTRZNYCH W BYDGOSZCZY</t>
  </si>
  <si>
    <t>85-015</t>
  </si>
  <si>
    <t>ks. Ryszarda Markwarta 4-6</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</si>
  <si>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</si>
  <si>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POIS.09.02.00-00-0069/17-00</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</si>
  <si>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</si>
  <si>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</si>
  <si>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POIS.09.02.00-00-0070/17-00</t>
  </si>
  <si>
    <t>Wymiana aparatury i sprzętu medycznego na oddziałach ginekologii i pulmonologii w 10 Wojskowym Szpitalu Klinicznym z Polikliniką SP ZOZ w Bydgoszczy, w celu poprawy systemu opieki zdrowotnej</t>
  </si>
  <si>
    <t>Powstańców 5</t>
  </si>
  <si>
    <t>POIS.09.02.00-00-0071/17-00</t>
  </si>
  <si>
    <t>Poprawa jakości usług medycznych poprzez dostosowanie budynku Szpitala SP ZOZ MSWiA w Opolu do potrzeb diagnostyki i leczenia chorób układu kostno-stawowo-mięśniowego oraz ginekologii</t>
  </si>
  <si>
    <t>SAMODZIELNY PUBLICZNY ZAKŁAD OPIEKI ZDROWOTNEJ MINISTERSTWA SPRAW WEWNĘTRZNYCH I ADMINISTRACJI W OPOLU</t>
  </si>
  <si>
    <t>45-075</t>
  </si>
  <si>
    <t>Krakowska 44</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</si>
  <si>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</si>
  <si>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POIS.09.02.00-00-0072/17-00</t>
  </si>
  <si>
    <t>Podniesienie bezpieczeństwa i jakości świadczeń opieki zdrowotnej w Górnośląskim Centrum Zdrowia Dziecka w Katowicach</t>
  </si>
  <si>
    <t>Medyków 16</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</si>
  <si>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</si>
  <si>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POIS.09.02.00-00-0073/17-00</t>
  </si>
  <si>
    <t>Ponadregionalne Centrum Zabiegowe – rozwój klinik zabiegowych (ortopedii, artroskopii, chirurgii ręki, neurochirurgii, chirurgii klatki piersiowej) w USK im. WAM-CSW w Łodzi</t>
  </si>
  <si>
    <t>SAMODZIELNY PUBLICZNY ZAKŁAD OPIEKI ZDROWOTNEJ UNIWERSYTECKI SZPITAL KLINICZNY IM. WOJSKOWEJ AKADEMII MEDYCZNEJ UNIWERSYTETU MEDYCZNEGO W ŁODZI - CENTRALNY SZPITAL WETERANÓW</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</si>
  <si>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</si>
  <si>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POIS.09.02.00-00-0074/17-00</t>
  </si>
  <si>
    <t>PROPULMO - poprawa kompleksowości i jakości leczenia pacjentów ze schorzeniami układu oddechowego ze szczególnym uwzględnieniem opieki nad dorosłymi chorymi z mukowiscydozą w Szpitalu Klinicznym Przemienienia Pańskiego</t>
  </si>
  <si>
    <t>SZPITAL KLINICZNY PRZEMIENIENIA PAŃSKIEGO UNIWERSYTETU MEDYCZNEGO IM. KAROLA MARCINKOWSKIEGO</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</si>
  <si>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</si>
  <si>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POIS.09.02.00-00-0076/17-00</t>
  </si>
  <si>
    <t xml:space="preserve">Zakup aparatury medycznej na potrzeby Zintegrowanego Bloku Operacyjnego w 4. Wojskowym Szpitalu Klinicznym z Polikliniką SP ZOZ we Wrocławiu - ETAP III </t>
  </si>
  <si>
    <t>4 WOJSKOWY SZPITAL KLINICZNY Z POLIKLINIKĄ SAMODZIELNY PUBLICZNY ZAKŁAD OPIEKI ZDROWOTNEJ WE WROCŁAWIU</t>
  </si>
  <si>
    <t>Rudolfa Weigla 5</t>
  </si>
  <si>
    <t>POIS.09.02.00-00-0077/17-00</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</si>
  <si>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</si>
  <si>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</si>
  <si>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POIS.09.02.00-00-0079/17-00</t>
  </si>
  <si>
    <t xml:space="preserve">Przebudowa i wyposażenie pomieszczeń Oddziału Chorób Płuc i Gruźlicy na terenie SP ZOZ Szpitala Specjalistycznego MSWiA w Głuchołazach </t>
  </si>
  <si>
    <t>SAMODZIELNY PUBLICZNY ZAKŁAD OPIEKI ZDROWOTNEJ SZPITAL SPECJALISTYCZNY MINISTERSTWA SPRAW WEWNĘTRZNYCH I ADMINISTRACJI W GŁUCHOŁAZACH</t>
  </si>
  <si>
    <t>Karłowicza 40</t>
  </si>
  <si>
    <t xml:space="preserve">Zaplanowana do realizacji inwestycja obejmuje swoim zakresem: - przebudowę pomieszczeń wraz z wyposażeniem Oddziału Chorób Płuc i Gruźlicy, - zakup wyrobów medycznych do pracowni badań czynnościowych oraz pracowni USG. </t>
  </si>
  <si>
    <t>POIS.09.02.00-00-0082/17-00</t>
  </si>
  <si>
    <t>Wymiana i unowocześnienie infrastruktury sprzętowej oddziałów szpitalnych oraz pracowni Śląskiego Centrum Chorób Serca w Zabrzu wykonujących świadczenia medyczne w zakresie leczenia dzieci</t>
  </si>
  <si>
    <t>POIS.09.02.00-00-0083/17-00</t>
  </si>
  <si>
    <t xml:space="preserve">Poprawa jakości i dostępności diagnostyki i leczenia chorób układu kostno-stawowo-mięśniowego w SP ZOZ MSWiA w Gdańsku </t>
  </si>
  <si>
    <t>SAMODZIELNY PUBLICZNY ZAKŁAD OPIEKI ZDROWOTNEJ MINISTERSTWA SPRAW WEWNĘTRZNYCH I ADMINISTRACJI W GDAŃSKU</t>
  </si>
  <si>
    <t>80-104</t>
  </si>
  <si>
    <t>Kartuska 4/6</t>
  </si>
  <si>
    <t>POIS.09.02.00-00-0086/17-00</t>
  </si>
  <si>
    <t>Doposażenie jednostek klinicznych, zajmujących się leczeniem i diagnostyką chorób układu oddechowego, kostno-stawowo-mięśniowego oraz w zakresie ginekologii, położnictwa i neonatologii w SPSK Nr 1 w Lublinie</t>
  </si>
  <si>
    <t>POIS.09.02.00-00-0087/17-00</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</si>
  <si>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</si>
  <si>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</si>
  <si>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POIS.09.02.00-00-0089/17-00</t>
  </si>
  <si>
    <t xml:space="preserve">Poprawa funkcjonowania ponadregionalnego wysokospecjalistycznego ośrodka medycznego poprzez zakup wyposażenia dla Ortopedyczno-Rehabilitacyjnego Szpitala Klinicznego im. Wiktora Degi Uniwersytetu Medycznego im. Karola Marcinkowskiego w Poznaniu </t>
  </si>
  <si>
    <t>ORTOPEDYCZNO-REHABILITACYJNY SZPITAL KLINICZNY IM. WIKTORA DEGI UNIWERSYTETU MEDYCZNEGO IM. KAROLA MARCINKOWSKIEGO W POZNANIU</t>
  </si>
  <si>
    <t>61-545</t>
  </si>
  <si>
    <t>Podstawowym celem projektu jest poprawa dostępności świadczeń opieki zdrowotnej w zakresie chorób układu kostno-stawowo-mięśniowego dla mieszkańców regionu wielkopolskiego i całego kraju dzięki zakupowi nowoczesnego wyposażenia.</t>
  </si>
  <si>
    <t>POIS.09.02.00-00-0090/17-00</t>
  </si>
  <si>
    <t xml:space="preserve">Odtworzenie infrastruktury do diagnostyki i terapii chorób układu oddechowego CO-I, poprzez wymianę wyrobów medycznych </t>
  </si>
  <si>
    <t>CENTRUM ONKOLOGII-INSTYTUT IM. MARII SKŁODOWSKIEJ-CURIE</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</si>
  <si>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</si>
  <si>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POIS.09.02.00-00-0092/17-00</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</si>
  <si>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</si>
  <si>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</si>
  <si>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POIS.09.02.00-00-0094/17-00</t>
  </si>
  <si>
    <t>Modernizacja infrastruktury Kliniki Chorób Wewnętrznych i pracowni diagnostyczno-terapeutycznych IMW</t>
  </si>
  <si>
    <t>INSTYTUT MEDYCYNY WSI IM. WITOLDA CHODŹKI</t>
  </si>
  <si>
    <t>20-090</t>
  </si>
  <si>
    <t>Kazimierza Jaczewskiego 2</t>
  </si>
  <si>
    <t xml:space="preserve">W ramach wsparcia infrastruktury wymienionych jednostek organizacyjnych Instytutu w celu wymiany i odnowienia przestarzałej i wyeksploatowanej bazy diagnostyczno-terapeutycznej przewidziano: - doposażenie w wyroby medyczne tj. zakup nowej aparatury, sprzętu medycznego i wyposażenia wyrobów medycznych, - przeprowadzenie robót budowlanych o charakterze remontowym pomieszczeń objętych projektem, modernizację mediów w tym: modernizację systemu wentylacji i klimatyzacji, wymianę osprzętu elektrycznego, wykonanie instalacji sprężonego powietrza w Sali intensywnej opieki medycznej; wydatki przyczyniające się do poprawy efektywności energetycznej w tym: wymiana okien, grzejników i oświetlenia oraz urządzenia do prowadzenia monitoringu w tym: monitoring pacjenta w Sali intensywnej opieki medycznej z sygnalizacją; - zakup wyposażenia socjalno-bytowego, w tym wymianę wyposażenia meblowego pomieszczeń i korytarza Kliniki Ch. Wewnętrznych, - zakup wyposażenia administracyjno-biurowego, w tym wyposażenie pomieszczenia archiwum Kliniki Ch. Wewnętrznych, - zakup infrastruktury dotyczącej informatyzacji podmiotów leczniczych w tym: zintegrowany system informatyczny wraz ze sprzętem komputerowym w celu wdrożenia EDM </t>
  </si>
  <si>
    <t>POIS.09.02.00-00-0095/17-00</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</si>
  <si>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</si>
  <si>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</si>
  <si>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POIS.09.02.00-00-0097/17-00</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</si>
  <si>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</si>
  <si>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</si>
  <si>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POIS.09.02.00-00-0098/17-00</t>
  </si>
  <si>
    <t>Innowacyjny Szpital</t>
  </si>
  <si>
    <t>UNIWERSYTECKI SZPITAL KLINICZNY W OLSZTYNIE</t>
  </si>
  <si>
    <t>al. Aleja Warszawska 30</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</si>
  <si>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</si>
  <si>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POIS.09.02.00-00-0099/17-00</t>
  </si>
  <si>
    <t xml:space="preserve">Zakup wyposażenia do diagnostyki i leczenia chorób układu oddechowego dla USK nr 1 im. N. Barlickiego w Łodzi jako ponadregionalnego wysokospecjalistycznego ośrodka medycznego. </t>
  </si>
  <si>
    <t>POIS.09.02.00-00-0100/17-00</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</si>
  <si>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</si>
  <si>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</si>
  <si>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POIS.09.02.00-00-0101/17-00</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</si>
  <si>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</si>
  <si>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SAMODZIELNY PUBLICZNY ZAKŁAD OPIEKI ZDROWOTNEJ MINISTERSTWA SPRAW WEWNĘTRZNYCH I ADMINISTRACJI W POZNANIU IM. PROF. LUDWIKA BIERKOWSKIEGO</t>
  </si>
  <si>
    <t>60-631</t>
  </si>
  <si>
    <t>Dojazd 34</t>
  </si>
  <si>
    <t>Zakres inwestycji obejmuje wyposażenie Oddziału Ortopedii i Traumatologii Narządu Ruchu, Zakładu Rehabilitacji Leczniczej i Osób Niepełnosprawnych oraz Oddziału Anestezjologii i Intensywnej Terapii w nowoczesny sprzęt.</t>
  </si>
  <si>
    <t>POIS.09.02.00-00-0105/17-00</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</si>
  <si>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</si>
  <si>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</si>
  <si>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POIS.09.02.00-00-0107/17-00</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</si>
  <si>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</si>
  <si>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UNIWERSYTECKIE CENTRUM KLINICZNE IM. PROF. K. GIBIŃSKIEGO ŚLĄSKIEGO UNIWERSYTETU MEDYCZNEGO W KATOWICACH</t>
  </si>
  <si>
    <t>40-514</t>
  </si>
  <si>
    <t>Ceglana 35</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</si>
  <si>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</si>
  <si>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POIS.09.02.00-00-0108/17-00</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</si>
  <si>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</si>
  <si>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</si>
  <si>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POIS.09.02.00-00-0109/17-00</t>
  </si>
  <si>
    <t xml:space="preserve">Od zarodka do noworodka czyli podniesienie jakości świadczeń zdrowotnych związanych z prokreacją i zdrowiem kobiety </t>
  </si>
  <si>
    <t>SZPITAL KLINICZNY IM. KS. ANNY MAZOWIECKIEJ</t>
  </si>
  <si>
    <t>00-315</t>
  </si>
  <si>
    <t>Karowa 2</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</si>
  <si>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Szczegółowy zakres robót budowlano-instalacyjnych został opisany w Studium Wykonalności oraz w dokumentacji projektowej, stanowiącej załącznik do niniejszego wniosku o dofinansowanie. II. Zakup nowoczesnej aparatury medycznej i wyposażenia umożliwiającego udzielnie świadczeń zdrowotnych na najwyższym poziomie, na potrzeby Bloku Operacyjnego, Oddziału Położniczego wraz z Blokiem Porodowym, Oddziału Ginekologii, Oddziału Mikroinwazyjnej Chirurgii Ginekologicznej, Oddziału Neonatologicznego, Oddziału Intensywnej Terapii Noworodka, Oddziału Patologii Ciąży I, Oddziału Patologii Ciąży II oraz Pracowni Diagnostyki Obrazowej. </t>
  </si>
  <si>
    <t>POIS.09.02.00-00-0110/17-00</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</si>
  <si>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</si>
  <si>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</si>
  <si>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POIS.09.02.00-00-0112/17-00</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</si>
  <si>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</si>
  <si>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</si>
  <si>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</si>
  <si>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</si>
  <si>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Przedmiotem projektu jest wymoiana 12 letniego tomografu komputerowego, prace remontowo-adaptacyjne pracowni tomografii komputerowej oraz modernizacja nfrastruktury teletechnicznej.</t>
  </si>
  <si>
    <t>POIS.09.02.00-00-0116/17-00</t>
  </si>
  <si>
    <t xml:space="preserve">Poprawa diagnostyki i jakości leczenia dzieci z chorobami dróg oddechowych w Szpitalu Klinicznym im. K. Jonschera UM w Poznaniu </t>
  </si>
  <si>
    <t>SZPITAL KLINICZNY IM. KAROLA JONSCHERA UNIWERSYTETU MEDYCZNEGO IM. KAROLA MARCINKOWSKIEGO W POZNANIU</t>
  </si>
  <si>
    <t>60-527</t>
  </si>
  <si>
    <t>Szpitalna 27/33</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</si>
  <si>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</si>
  <si>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POIS.09.02.00-00-0117/17-00</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</si>
  <si>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</si>
  <si>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</si>
  <si>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POIS.09.02.00-00-0118/17-00</t>
  </si>
  <si>
    <t>Podniesienie standardu leczenia na oddziałach dedykowanych dzieciom w SPSK Nr 1 im. Prof. S. Szyszko SUM w Katowicach poprzez ich przebudowę i wyposażenie</t>
  </si>
  <si>
    <t>SAMODZIELNY PUBLICZNY SZPITAL KLINICZNY NR 1 IM.PROF.STANISŁAWA SZYSZKO ŚLĄSKIEGO UNIWERSYTETU MEDYCZNEGO W KATOWICACH</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</si>
  <si>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</si>
  <si>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POIS.09.02.00-00-0121/17-00</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</si>
  <si>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</si>
  <si>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</si>
  <si>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POIS.09.02.00-00-0122/17-00</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</si>
  <si>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</si>
  <si>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SAMODZIELNY PUBLICZNY ZAKŁAD OPIEKI ZDROWOTNEJ MINISTERSTWA SPRAW WEWNĘTRZNYCH I ADMINISTRACJI Z WARMIŃSKO - MAZURSKIM CENTRUM ONKOLOGII W OLSZTYNIE</t>
  </si>
  <si>
    <t>10-228</t>
  </si>
  <si>
    <t>al. Aleja Wojska Polskiego 37</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</si>
  <si>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</si>
  <si>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POIS.09.02.00-00-0123/17-00</t>
  </si>
  <si>
    <t>Modernizacja zakładów radioterapii Centrum Onkologii - Instytutu w Warszawie</t>
  </si>
  <si>
    <t>Celem projektu jest poprawa jakości i dostępności udzielanych świadczeń zdrowotnych w zakresie chorób nowotworowych poprzez modernizację i unowocześnienie bazy aparaturowej pionu radioterapii Centrum Onkologii – Instytut. W celu osiągnięcia omawianego celu zaplanowano realizację następujących działań: 1. Prace przygotowawcze obejmujące przygotowanie dokumentacji technicznej dla robót budowlano-montażowych, a także sporządzenie studium wykonalności i wniosku o dofinansowanie. 2. Przeprowadzenie remontu bunkrów w celu dostosowania ich do nowych akceleratorów. 3. Zakup, dostawa i instalacja 4 szt. nowych akceleratorów linowych w celu wymiany przestarzałych i wyeksploatowanych jednostek. 4. Koszty związane z zarządzaniem projektem - wydatki osobowe personelu Beneficjenta. 5. Realizacja działań w zakresie informacji i promocji projektu.</t>
  </si>
  <si>
    <t>POIS.09.02.00-00-0133/17-00</t>
  </si>
  <si>
    <t>Wymiana jednego akceleratora oraz rozbudowa Kliniki Radioterapii Świętokrzyskiego Centrum Onkologii w Kielcach z zakupem dodatkowego akceleratora</t>
  </si>
  <si>
    <t>ŚWIĘTOKRZYSKIE CENTRUM ONKOLOGII SAMODZIELNY PUBLICZNY ZAKŁAD OPIEKI ZDROWOTNEJ W KIELCACH</t>
  </si>
  <si>
    <t>25-734</t>
  </si>
  <si>
    <t>Prezydenta Stefana Artwińskiego 3</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</si>
  <si>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</si>
  <si>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</si>
  <si>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</si>
  <si>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</si>
  <si>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35-055</t>
  </si>
  <si>
    <t>Fryderyka Szopena 2</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</si>
  <si>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</si>
  <si>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POIS.09.02.00-00-0135/17-00</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</si>
  <si>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</si>
  <si>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</si>
  <si>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POIS.09.02.00-00-0136/17-00</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</si>
  <si>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</si>
  <si>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</si>
  <si>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t>
  </si>
  <si>
    <t>POIS.12.01.00-00-227/08-00</t>
  </si>
  <si>
    <t>POIS.12.01.00-00-228/08-00</t>
  </si>
  <si>
    <t>POIS.12.01.00-00-231/08-00</t>
  </si>
  <si>
    <t>POIS.12.01.00-00-232/08-00</t>
  </si>
  <si>
    <t>POIS.12.01.00-00-235/08-00</t>
  </si>
  <si>
    <t>POIS.12.01.00-00-236/08-00</t>
  </si>
  <si>
    <t>POIS.12.01.00-00-237/08-00</t>
  </si>
  <si>
    <t>POIS.12.01.00-00-238/08-00</t>
  </si>
  <si>
    <t>POIS.12.01.00-00-239/08-00</t>
  </si>
  <si>
    <t>POIS.12.01.00-00-242/08-00</t>
  </si>
  <si>
    <t>POIS.12.01.00-00-244/08-00</t>
  </si>
  <si>
    <t>POIS.12.01.00-00-246/08-00</t>
  </si>
  <si>
    <t>POIS.12.01.00-00-247/08-00</t>
  </si>
  <si>
    <t>POIS.12.01.00-00-248/08-00</t>
  </si>
  <si>
    <t>POIS.12.01.00-00-249/08-00</t>
  </si>
  <si>
    <t>POIS.12.01.00-00-251/08-00</t>
  </si>
  <si>
    <t>POIS.12.01.00-00-252/08-00</t>
  </si>
  <si>
    <t>POIS.12.01.00-00-254/08-00</t>
  </si>
  <si>
    <t>POIS.12.01.00-00-255/08-00</t>
  </si>
  <si>
    <t>POIS.12.01.00-00-256/08-00</t>
  </si>
  <si>
    <t>POIS.12.01.00-00-257/08-00</t>
  </si>
  <si>
    <t>POIS.12.01.00-00-261/08-00</t>
  </si>
  <si>
    <t>POIS.12.01.00-00-262/08-00</t>
  </si>
  <si>
    <t>POIS.12.01.00-00-263/08-00</t>
  </si>
  <si>
    <t>POIS.12.01.00-00-266/08-00</t>
  </si>
  <si>
    <t>POIS.12.01.00-00-268/08-00</t>
  </si>
  <si>
    <t>POIS.12.01.00-00-269/08-00</t>
  </si>
  <si>
    <t>POIS.12.01.00-00-270/08-00</t>
  </si>
  <si>
    <t>POIS.12.01.00-00-271/08-00</t>
  </si>
  <si>
    <t>POIS.12.01.00-00-272/08-00</t>
  </si>
  <si>
    <t>POIS.12.01.00-00-274/08-00</t>
  </si>
  <si>
    <t>POIS.12.01.00-00-276/08-00</t>
  </si>
  <si>
    <t>POIS.12.01.00-00-278/08-00</t>
  </si>
  <si>
    <t>POIS.12.01.00-00-279/08-00</t>
  </si>
  <si>
    <t>POIS.12.01.00-00-280/08-00</t>
  </si>
  <si>
    <t>POIS.12.01.00-00-281/08-00</t>
  </si>
  <si>
    <t>POIS.12.01.00-00-283/08-00</t>
  </si>
  <si>
    <t>POIS.12.01.00-00-284/08-00</t>
  </si>
  <si>
    <t>POIS.12.01.00-00-285/08-00</t>
  </si>
  <si>
    <t>POIS.12.01.00-00-287/08-00</t>
  </si>
  <si>
    <t>POIS.12.01.00-00-289/08-00</t>
  </si>
  <si>
    <t>POIS.12.01.00-00-290/08-00</t>
  </si>
  <si>
    <t>POIS.12.01.00-00-292/08-00</t>
  </si>
  <si>
    <t>POIS.12.01.00-00-295/08-00</t>
  </si>
  <si>
    <t>POIS.12.01.00-00-296/08-00</t>
  </si>
  <si>
    <t>POIS.12.01.00-00-297/08-00</t>
  </si>
  <si>
    <t>POIS.12.01.00-00-300/08-00</t>
  </si>
  <si>
    <t>POIS.12.01.00-00-301/08-00</t>
  </si>
  <si>
    <t>POIS.12.01.00-00-302/08-00</t>
  </si>
  <si>
    <t>POIS.12.01.00-00-303/08-00</t>
  </si>
  <si>
    <t>POIS.12.01.00-00-304/08-00</t>
  </si>
  <si>
    <t>POIS.12.01.00-00-305/08-00</t>
  </si>
  <si>
    <t>POIS.12.01.00-00-306/08-00</t>
  </si>
  <si>
    <t>POIS.12.01.00-00-307/08-00</t>
  </si>
  <si>
    <t>POIS.12.01.00-00-308/08-00</t>
  </si>
  <si>
    <t>POIS.12.01.00-00-310/08-00</t>
  </si>
  <si>
    <t>POIS.12.01.00-00-311/08-00</t>
  </si>
  <si>
    <t>POIS.12.01.00-00-312/08-00</t>
  </si>
  <si>
    <t>POIS.12.01.00-00-315/08-00</t>
  </si>
  <si>
    <t>POIS.12.01.00-00-317/08-00</t>
  </si>
  <si>
    <t>POIS.12.01.00-00-321/08-00</t>
  </si>
  <si>
    <t>POIS.12.01.00-00-323/08-00</t>
  </si>
  <si>
    <t>POIS.12.01.00-00-326/08-00</t>
  </si>
  <si>
    <t>POIS.12.01.00-00-328/08-00</t>
  </si>
  <si>
    <t>POIS.12.01.00-00-329/08-00</t>
  </si>
  <si>
    <t>POIS.12.01.00-00-330/08-00</t>
  </si>
  <si>
    <t>POIS.12.01.00-00-331/08-00</t>
  </si>
  <si>
    <t>POIS.12.01.00-00-332/08-00</t>
  </si>
  <si>
    <t>POIS.12.01.00-00-333/08-00</t>
  </si>
  <si>
    <t>POIS.12.01.00-00-336/08-00</t>
  </si>
  <si>
    <t>POIS.12.01.00-00-337/08-00</t>
  </si>
  <si>
    <t>POIS.12.01.00-00-340/08-00</t>
  </si>
  <si>
    <t>POIS.12.01.00-00-342/08-00</t>
  </si>
  <si>
    <t>POIS.12.01.00-00-343/08-00</t>
  </si>
  <si>
    <t>POIS.12.01.00-00-344/08-00</t>
  </si>
  <si>
    <t>POIS.12.01.00-00-346/08-00</t>
  </si>
  <si>
    <t>POIS.12.01.00-00-350/08-00</t>
  </si>
  <si>
    <t>POIS.12.01.00-00-353/08-00</t>
  </si>
  <si>
    <t>POIS.12.01.00-00-354/08-00</t>
  </si>
  <si>
    <t>POIS.12.01.00-00-355/08-00</t>
  </si>
  <si>
    <t>POIS.12.01.00-00-356/08-00</t>
  </si>
  <si>
    <t>POIS.12.01.00-00-358/08-00</t>
  </si>
  <si>
    <t>POIS.12.01.00-00-359/08-00</t>
  </si>
  <si>
    <t>POIS.12.01.00-00-361/08-00</t>
  </si>
  <si>
    <t>POIS.12.02.00-00-001/08-00</t>
  </si>
  <si>
    <t>POIS.12.02.00-00-001/09-00</t>
  </si>
  <si>
    <t>POIS.12.02.00-00-001/11-00</t>
  </si>
  <si>
    <t>POIS.12.02.00-00-001/12-00</t>
  </si>
  <si>
    <t>POIS.12.02.00-00-001/13-00</t>
  </si>
  <si>
    <t>POIS.12.02.00-00-002/11-00</t>
  </si>
  <si>
    <t>POIS.12.02.00-00-002/09-00</t>
  </si>
  <si>
    <t>POIS.12.02.00-00-002/08-00</t>
  </si>
  <si>
    <t>POIS.12.02.00-00-001/14-00</t>
  </si>
  <si>
    <t>POIS.12.02.00-00-002/12-00</t>
  </si>
  <si>
    <t>POIS.12.02.00-00-002/13-00</t>
  </si>
  <si>
    <t>POIS.12.02.00-00-002/14-00</t>
  </si>
  <si>
    <t>POIS.12.02.00-00-002/15-00</t>
  </si>
  <si>
    <t>POIS.12.02.00-00-003/08-00</t>
  </si>
  <si>
    <t>POIS.12.02.00-00-003/09-00</t>
  </si>
  <si>
    <t>POIS.12.02.00-00-003/12-00</t>
  </si>
  <si>
    <t>POIS.12.02.00-00-003/14-00</t>
  </si>
  <si>
    <t>POIS.12.02.00-00-004/08-00</t>
  </si>
  <si>
    <t>POIS.12.02.00-00-004/09-00</t>
  </si>
  <si>
    <t>POIS.12.02.00-00-004/12-00</t>
  </si>
  <si>
    <t>POIS.12.02.00-00-005/08-00</t>
  </si>
  <si>
    <t>POIS.12.02.00-00-005/09-00</t>
  </si>
  <si>
    <t>POIS.12.02.00-00-005/12-00</t>
  </si>
  <si>
    <t>POIS.12.02.00-00-006/12-00</t>
  </si>
  <si>
    <t>POIS.12.02.00-00-007/08-00</t>
  </si>
  <si>
    <t>POIS.12.02.00-00-007/12-00</t>
  </si>
  <si>
    <t>POIS.12.02.00-00-008/08-00</t>
  </si>
  <si>
    <t>POIS.12.02.00-00-008/12-00</t>
  </si>
  <si>
    <t>POIS.12.02.00-00-009/08-00</t>
  </si>
  <si>
    <t>POIS.12.02.00-00-010/08-00</t>
  </si>
  <si>
    <t>POIS.12.02.00-00-011/08-00</t>
  </si>
  <si>
    <t>POIS.12.02.00-00-012/08-00</t>
  </si>
  <si>
    <t>POIS.12.02.00-00-013/08-00</t>
  </si>
  <si>
    <t>POIS.12.02.00-00-015/08-00</t>
  </si>
  <si>
    <t>POIS.12.02.00-00-016/08-00</t>
  </si>
  <si>
    <t>POIS.12.02.00-00-017/08-00</t>
  </si>
  <si>
    <t>POIS.12.02.00-00-018/08-00</t>
  </si>
  <si>
    <t>POIS.12.02.00-00-019/08-00</t>
  </si>
  <si>
    <t>POIS.12.02.00-00-021/08-00</t>
  </si>
  <si>
    <t>POIS.12.02.00-00-022/08-00</t>
  </si>
  <si>
    <t>POIS.12.02.00-00-023/08-00</t>
  </si>
  <si>
    <t>POIS.12.02.00-00-024/08-00</t>
  </si>
  <si>
    <t>POIS.12.02.00-00-026/08-00</t>
  </si>
  <si>
    <t>POIS.12.02.00-00-029/08-00</t>
  </si>
  <si>
    <t>POIS.12.02.00-00-030/08-00</t>
  </si>
  <si>
    <t>POIS.12.02.00-00-031/08-00</t>
  </si>
  <si>
    <t>POIS.12.02.00-00-035/08-00</t>
  </si>
  <si>
    <t>POIS.12.02.00-00-036/08-00</t>
  </si>
  <si>
    <t>POIS.12.02.00-00-037/08-00</t>
  </si>
  <si>
    <t>POIS.12.02.00-00-038/08-00</t>
  </si>
  <si>
    <t>POIS.12.02.00-00-039/08-00</t>
  </si>
  <si>
    <t>POIS.12.02.00-00-041/08-00</t>
  </si>
  <si>
    <t>POIS.12.02.00-00-042/08-00</t>
  </si>
  <si>
    <t>POIS.12.02.00-00-043/08-00</t>
  </si>
  <si>
    <t>POIS.12.02.00-00-044/08-00</t>
  </si>
  <si>
    <t>POIS.12.02.00-00-046/08-00</t>
  </si>
  <si>
    <t>POIS.12.02.00-00-047/08-00</t>
  </si>
  <si>
    <t>POIS.12.02.00-00-048/08-00</t>
  </si>
  <si>
    <t>POIS.12.02.00-00-049/08-00</t>
  </si>
  <si>
    <t>POIS.12.02.00-00-050/08-00</t>
  </si>
  <si>
    <t>POIS.12.02.00-00-051/08-00</t>
  </si>
  <si>
    <t>POIS.12.02.00-00-052/08-00</t>
  </si>
  <si>
    <t>POIS.12.02.00-00-053/08-00</t>
  </si>
  <si>
    <t>POIS.12.02.00-00-054/08-00</t>
  </si>
  <si>
    <t>POIS.12.02.00-00-055/08-00</t>
  </si>
  <si>
    <t>POIS.12.02.00-00-056/08-00</t>
  </si>
  <si>
    <t>POIS.12.02.00-00-057/08-00</t>
  </si>
  <si>
    <t>POIS.12.02.00-00-077/08-00</t>
  </si>
  <si>
    <t>POIS.12.02.00-00-076/08-00</t>
  </si>
  <si>
    <t>POIS.12.02.00-00-073/08-00</t>
  </si>
  <si>
    <t>POIS.12.02.00-00-072/08-00</t>
  </si>
  <si>
    <t>POIS.12.02.00-00-071/08-00</t>
  </si>
  <si>
    <t>POIS.12.02.00-00-070/08-00</t>
  </si>
  <si>
    <t>POIS.12.02.00-00-069/08-00</t>
  </si>
  <si>
    <t>POIS.12.02.00-00-068/08-00</t>
  </si>
  <si>
    <t>POIS.12.02.00-00-067/08-00</t>
  </si>
  <si>
    <t>POIS.12.02.00-00-066/08-00</t>
  </si>
  <si>
    <t>POIS.12.02.00-00-065/08-00</t>
  </si>
  <si>
    <t>POIS.12.02.00-00-064/08-00</t>
  </si>
  <si>
    <t>POIS.12.02.00-00-063/08-00</t>
  </si>
  <si>
    <t>POIS.12.02.00-00-062/08-00</t>
  </si>
  <si>
    <t>POIS.12.02.00-00-061/08-00</t>
  </si>
  <si>
    <t>POIS.12.02.00-00-060/08-00</t>
  </si>
  <si>
    <t>POIS.12.02.00-00-058/08-00</t>
  </si>
  <si>
    <t>POIS.09.01.00-00-0137/17-00</t>
  </si>
  <si>
    <t>POWIATOWE CENTRUM MEDYCZNE SP. Z . O. O.</t>
  </si>
  <si>
    <t>Budowa Szpitalnego Oddziału Ratunkowego z wyposażeniem wraz z budową lądowiska dla helikopterów w Powiatowym Centrum Medycznym w Grójcu spółka z ograniczoną odpowiedzialnością</t>
  </si>
  <si>
    <t>Grójec</t>
  </si>
  <si>
    <t>05-600</t>
  </si>
  <si>
    <t>Księdza Piotra Skargi 10</t>
  </si>
  <si>
    <t>POIS.09.01.00-00-0182/17-00</t>
  </si>
  <si>
    <t>PODNIESIENIE JAKOŚCI I DOSTĘPNOŚCI DO USŁUG ZDROWOTNYCH Z ZAKRESU RATOWNICTWA MEDYCZNEGO – MODERNIZACJA SZPITALNEGO ODDZIAŁU RATUNKOWEGO SZPITALA WOJEWÓDZKIEGO IM. JANA PAWŁA II W BEŁCHATOWIE</t>
  </si>
  <si>
    <t>SZPITAL WOJEWÓDZKI IM. JANA PAWŁA II</t>
  </si>
  <si>
    <t>Czapliniecka 123</t>
  </si>
  <si>
    <t>POIS.09.01.00-00-0250/17-00</t>
  </si>
  <si>
    <t>Utworzenie w ramach Szpitala Miejskiego w Zabrzu Sp. z o.o. Szpitalnego Oddziału Ratunkowego wraz z lądowiskiem przyszpitalnym</t>
  </si>
  <si>
    <t>SZPITAL MIEJSKI W ZABRZU SP. Z O.O.</t>
  </si>
  <si>
    <t>41-803</t>
  </si>
  <si>
    <t>POIS.09.01.00-00-0252/17-00</t>
  </si>
  <si>
    <t>Budowa lądowiska przy Szpitalu Miejskim w Miastku Sp. Z o.o. w celu poprawy bezpieczeństwa zdrowotnego na obszarze powiatu bytowskiego oraz powiatów ościennych</t>
  </si>
  <si>
    <t>SZPITAL MIEJSKI W MIASTKU SP. Z O.O.</t>
  </si>
  <si>
    <t>Miastko</t>
  </si>
  <si>
    <t>gen. Wybickiego 30</t>
  </si>
  <si>
    <t>POIS.09.02.00-00-0132/17-00</t>
  </si>
  <si>
    <t>Przebudowa istniejących Klinik Psychiatrycznych w Instytucie Psychiatrii i Neurologii - etap II</t>
  </si>
  <si>
    <t>Jana III Sobieskiego 9</t>
  </si>
  <si>
    <t>Zamkowa 4</t>
  </si>
  <si>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</si>
  <si>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</si>
  <si>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
Istnieje możliwość poprawy/uzupełnienia projektu w zakresie niniejszego kryterium na etapie oceny spełnienia kryteriów wyboru (zgodnie z art. 45 ust. 3 ustawy wdrożeniowej).</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</si>
  <si>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
Istnieje możliwość poprawy/uzupełnienia projektu w zakresie niniejszego kryterium na etapie oceny spełnienia kryteriów wyboru (zgodnie z art. 45 ust. 3 ustawy wdrożeniowej).</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</si>
  <si>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</si>
  <si>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</si>
  <si>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</si>
  <si>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</si>
  <si>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</si>
  <si>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</si>
  <si>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</si>
  <si>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</si>
  <si>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</si>
  <si>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</si>
  <si>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Sprawdzane jest, w jakim stopniu  projekt jest zgodny lub komplementarny z celami Strategii Unii Europejskiej dla regionu Morza Bałtyckiego.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</si>
  <si>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t>
  </si>
  <si>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</si>
  <si>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Inwestycja posiada pozytywną opinię o celowości inwestycji (dalej: OCI), o której mowa w ustawie o świadczeniach opieki zdrowotnej finansowanych ze środków publicznych.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</si>
  <si>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kadrą medyczną odpowiednio wykwalifikowaną do obsługi wyrobów medycznych objętych projektem.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</si>
  <si>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Istnieje możliwość poprawy/uzupełnienia projektu w zakresie niniejszego kryterium na etapie oceny spełnienia kryteriów wyboru (zgodnie z art. 45 ust. 3 ustawy wdrożeniowej).</t>
  </si>
  <si>
    <t>Projekt nie wspiera dużych instytucji udzielających świadczeń opiekuńczych i pielęgnacyjnych zdefiniowanych w polskim prawie, dostarczających usług opieki dedykowanych dla osób niepełnosprawnych, dzieci, osób starszych i niepełnosprawnych umysłowo.
Istnieje możliwość poprawy/uzupełnienia projektu w zakresie niniejszego kryterium na etapie oceny spełnienia kryteriów wyboru (zgodnie z art. 45 ust. 3 ustawy wdrożeniowej).</t>
  </si>
  <si>
    <t>Projekt uzyskał pozytywną rekomendację Komitetu Sterującego ds. koordynacji interwencji EFSI w sektorze zdrowia wyrażoną we właściwej uchwale (dotyczy tylko projektów wybieranych do dofinansowania w trybie pozakonkursowym oraz projektów dotyczących utworzenia nowego ośrodka kardiochirurgicznego dla dzieci niezależnie od trybu wyboru projektu do realizacji).
Istnieje możliwość poprawy/uzupełnienia projektu w zakresie niniejszego kryterium na etapie oceny spełnienia kryteriów wyboru (zgodnie z art. 45 ust. 3 ustawy wdrożeniowej).</t>
  </si>
  <si>
    <t>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Istnieje możliwość poprawy/uzupełnienia projektu w zakresie niniejszego kryterium na etapie oceny spełnienia kryteriów wyboru (zgodnie z art. 45 ust. 3 ustawy wdrożeniowej).</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</si>
  <si>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
Istnieje możliwość poprawy/uzupełnienia projektu w zakresie niniejszego kryterium na etapie oceny spełnienia kryteriów wyboru (zgodnie z art. 45 ust. 3 ustawy wdrożeniowej).</t>
  </si>
  <si>
    <t>Posiadanie przez podmiot leczniczy informatycznych systemów szpitalnych.
Istnieje możliwość poprawy/uzupełnienia projektu w zakresie niniejszego kryterium na etapie oceny spełnienia kryteriów wyboru (zgodnie z art. 45 ust. 3 ustawy wdrożeniowej).</t>
  </si>
  <si>
    <t xml:space="preserve">Realizowanie przez podmiot leczniczy badań klinicznych niekomercyjnych.                  
Istnieje możliwość poprawy/uzupełnienia projektu w zakresie niniejszego kryterium na etapie oceny spełnienia kryteriów wyboru (zgodnie z art. 45 ust. 3 ustawy wdrożeniowej).                                                                                                      </t>
  </si>
  <si>
    <t>Poziom wykorzystania (obłożenie) łóżek w oddziałach lub innych jednostkach organizacyjnych objętych zakresem projektu (dane za rok poprzedzający rok złożenia wniosku o dofinansowanie).
Istnieje możliwość poprawy/uzupełnienia projektu w zakresie niniejszego kryterium na etapie oceny spełnienia kryteriów wyboru (zgodnie z art. 45 ust. 3 ustawy wdrożeniowej).</t>
  </si>
  <si>
    <t xml:space="preserve">Wykorzystywanie urządzeń zakupionych w ramach projektu do świadczenia usług w ramach Ambulatoryjnej Opieki Specjalistycznej.
Istnieje możliwość poprawy/uzupełnienia projektu w zakresie niniejszego kryterium na etapie oceny spełnienia kryteriów wyboru (zgodnie z art. 45 ust. 3 ustawy wdrożeniowej).
</t>
  </si>
  <si>
    <t>Uwzględnienie w projekcie wymiany przestarzałych urządzeń na nowe, szybsze lub bardziej precyzyjne wyroby medyczne.
Istnieje możliwość poprawy/uzupełnienia projektu w zakresie niniejszego kryterium na etapie oceny spełnienia kryteriów wyboru (zgodnie z art. 45 ust. 3 ustawy wdrożeniowej).</t>
  </si>
  <si>
    <t xml:space="preserve"> 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</si>
  <si>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2017 r. poz. 1405 z późn.zm);
- ustawą z dnia 27 kwietnia 2001 r. Prawo ochrony środowiska (t.j. Dz.U. z 2017 r. poz. 519 z poźn.zm);
- ustawą z dnia 16 kwietnia 2004 r. o ochronie przyrody (t.j. Dz.U. z 2016 r. poz. 2134 z późn.zm);
- ustawą z dnia 20 lipca 2017 r. Prawo wodne (t.j. Dz.U. z 2017 r. poz. 1566 z późn.zm).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</si>
  <si>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POIS.09.01.00-00-0256/17-00</t>
  </si>
  <si>
    <t>WSPARCIE BAZ LOTNICZEGO POGOTOWIA RATUNKOWEGO – ETAP 1</t>
  </si>
  <si>
    <t xml:space="preserve">KRYTERIA WYBORU PROJEKTÓW - Działanie 9.2 kryteria merytoryczne I stopnia właściwe dla projektów z zakresu chorób układu krążenia, nowotworowych, układu kostno-stawowo-mięśniowego, chorób układu oddechowego, ginekologii, położnictwa, neonatologii, pediatrii </t>
  </si>
  <si>
    <t>POIS.09.01.00-00-0253/17-00</t>
  </si>
  <si>
    <t>Rozbudowa SP ZOZ MSWiA w Rzeszowie w celu utworzenia Szpitalnego Oddziału Ratunkowego wraz z lądowiskiem</t>
  </si>
  <si>
    <t>POIS.09.01.00-00-0255/17-00</t>
  </si>
  <si>
    <t>107 SZPITAL WOJSKOWY Z PRZYCHODNIĄ – SAMODZIELNY PUBLICZNY ZAKŁAD OPIEKI ZDROWOTNEJ</t>
  </si>
  <si>
    <t xml:space="preserve">Planowana inwestycja polegająca na budowie lądowiska wraz z drogą dojazdową będzie realizowana na terenie miasta Wałcz, w powiecie wałeckim, województwie zachodniopomorskim. </t>
  </si>
  <si>
    <t>SAMODZIELNY PUBLICZNY ZAKŁAD OPIEKI ZDROWOTNEJ W WOLSZTYNIE</t>
  </si>
  <si>
    <t>Wolsztyn</t>
  </si>
  <si>
    <t>64-200</t>
  </si>
  <si>
    <t>W zakres rzeczowy projektu wchodzą: -Roboty budowlane- związane z wybudowaniem nowego Szpitalnego Oddziału Ratunkowego. Prace dotyczyć będą pomieszczeń w których zostanie zlokalizowany SOR, w nowo dobudowanym skrzydle Szpitala; -Zakup aparatury medycznej i wyposażenia; -Prace przygotowawcze- przygotowanie dokumentacji aplikacyjnej.</t>
  </si>
  <si>
    <t>POIS.09.02.00-00-0137/17-00</t>
  </si>
  <si>
    <t>POIS.09.02.00-00-0124/17-00</t>
  </si>
  <si>
    <t>POIS.09.02.00-00-0125/17-00</t>
  </si>
  <si>
    <t>POIS.09.02.00-00-0126/17-00</t>
  </si>
  <si>
    <t>POIS.09.02.00-00-0127/17-00</t>
  </si>
  <si>
    <t>POIS.09.02.00-00-0128/17-00</t>
  </si>
  <si>
    <t>POIS.09.02.00-00-0129/17-00</t>
  </si>
  <si>
    <t>W ramach realizacji projektu planowana jest realizacja następujących działań: I. Modernizacja pomieszczeń laboratorium andrologicznego (koszty niekwalifikowalne w projekcie), II. Zakup następującego sprzętu (koszty kwalifikowalne oraz niekwalifikowalne w projekcie): - Analizator nasienia - 1 szt. (koszty niekwalifikowalne), - Mikroskop odwrócony kontrastowo – fazowy - 1 szt. (koszty niekwalifikowalne), - Mikroskop biologiczny fluorescencyjny - 1 szt. (koszty niekwalifikowalne), - Kamera do mikroskopu - 1 szt. (koszty niekwalifikowalne), - Zamrażarka do programowalnego zamrażania plemników - 1 szt. (koszty niekwalifikowalne), - Chłodziarko – zamrażarka - 1 szt. (koszty niekwalifikowalne), - Wirówki cytologiczne - 2 szt. (koszty niekwalifikowalne), - Mikropłytkowy czytnik wielodetekcyjny - 1 szt. (koszty niekwalifikowalne), - Mikrotom rotacyjny - 1 szt. (koszty niekwalifikowalne), - Redestylator elektryczy - 1 szt. (koszty niekwalifikowalne), - Komplet komór do diagnostyki nasienia - 1 szt. (koszty niekwalifikowalne), - Wieża endoskopowa ultra HD - 1 szt. (koszty kwalifikowalne), - Zestaw laparoskopowy z narzędziami - 1 szt. (koszty kwalifikowalne), - Pompa infuzyjna - 6 szt. (koszty kwalifikowalne). III. Informacja i promocja (koszty kwalifikowalne), IV. Zarządzanie projektem (koszty kwalifikowalne).</t>
  </si>
  <si>
    <t>Poprawa dostępności do wysokiej jakości świadczeń z zakresu diagnostyki i leczenia niepłodności w Uniwersyteckim Centrum Zdrowia Kobiety i Noworodka Warszawskiego Uniwersytetu Medycznego Sp. z o.o.</t>
  </si>
  <si>
    <t>W ramach projektu planowana jest realizacja następujących działań: I. Zakup sprzętu: a) Wydatki niekwalifkowalne: - Analizator nasienia - CASA do rutynowej analizy nasienia - 1 szt., - Mikroskop odwrócony kontrastowo-fazowy z oprzyrządowaniem do zapisywania ruchu plemników i możliwością archiwizacji - 1 szt., - Mikroskop biologiczny fluoresceiny z oprzyrządowaniem - 1 szt., - Kamera do mikroskopu - 1 szt., - Zamrażarka do programowalnego zamrażania plemników - 1 szt., - Chłodziarka-zamrażarka do programowalnego zamrażania plemników - 1 szt., - Wirówki cytologiczne - 1 szt., - Mikropłytkowy czytnik wielodetekcyjny - 1 szt., - Mikrotom rotacyjny - 1 szt., - Redestylator elektryczny - 1 szt., - Komory do diagnostyki nasienia - komora Neubauera, komora Maklera - 1 szt., - Analizator biochemiczny - 1 szt. a) Wydatki kwalifkowalne: - Wieża endoskopowa, w tym: tor wizyjny z kamerą endoskopową, źródło światła, monitor medyczny z akcesoriami, insuflator, pompa ssąco płucząca - 1 szt., - Laparoskop z zestawem laparoskopowym wraz z instrumentarium endoskopowym - 1 szt., - Zestaw do histeroskopii - (histeroskop operacyjny 4.3 mm z instrumentarium, minihisteroskop 3 mm z przenośnym torem wizyjnym i instrumentarium) - 1 szt., - Resektoskop bipolarny - 1 szt., - Fotel zabiegowy - 1 szt., - Diatermia - 1 szt., - System ultrasonograficzny - ultrasonograf z kompletem głowic, stacja robocza do przesyłania i analizy obrazów i sekwencji video - 1 szt. II. Informacja i promocja (koszty kwalifikowalne w projekcie).</t>
  </si>
  <si>
    <t>W ramach projektu planowana jest realizacja następujących działań: I. Zakup, dostawa i instalacja 12 szt. wyrobów medycznych służących wyposażeniu laboratorium andrologicznego (koszty niekwalifikowalne w projekcie): - Analizator nasienia "CASA" do rutynowej analizy nasienia (do analizy koncentracji, ruchu, morfologii oraz fragmentacji DNA plemników) – 1 szt., - Kamera do mikroskopu - 1 szt., - Mikroskop odwrócony kontrastowo-fazowy z oprzyrządowaniem do zapisywania ruchu plemników i możliwością archiwizacji - 1 szt., - Mikroskop biologiczny fluorescencyjny z oprzyrządowaniem - 1 szt., - Zamrażarka do programowalnego zamrażania plemników - 1 szt., - Chłodziarko-zamrażarka do programowalnego zamrażania plemników - 1 szt., - Wirówka cytologiczna - 1 szt., - Komory do diagnostyki nasienia - komora Neubauera, komora Maklera - 1 zestaw, - Mikrotom rotacyjny - 1 szt., - Mikropłytkowy czytnik wielodetekcyjny - 1 szt., - Redestylator elektryczny - 1 szt., - Analizator biochemiczny - 1 szt. II. Zakup, dostawa i instalacja 7 szt. wysokospecjalistycznej aparatury medycznej, służącej wyposażeniu sali operacyjnej, Pracowni USG i Pracowni Histeroskopii, działających w strukturach OK Endokrynologii Ginekologicznej i Ginekologii (koszty kwalifikowalne w projekcie): - Wieża endoskopowa - 1 szt., - Laparoskop wraz z zestawem laparoskopowym - 1 szt., - Minihisteroskop Betocchiego - 1 szt., - Zestaw do przezpochwowej hydrolaparoskopii (TVHL) - 1 szt., - Diatermia umożliwiająca przeprowadzenie koagulacji - 1 szt., - System koagulacji - 1 szt., - Ultrasonograf - 1 szt. III. Przygotowanie studium wykonalności (koszty kwalifikowalne w projekcie), IV. Promocja projektu (koszty kwalifikowalne w projekcie).</t>
  </si>
  <si>
    <t>W ramach realizacji projektu planuje się realizację następujących działań: I. Zakup sprzętu medycznego na potrzeby oddziału Ginekologii i Położnictwa oraz Pracowni Ultrasonograficznej: - Tor wizyjny Ultra HD w technologii 3D - 1 szt., - Elektroniczny insuflator - 1 szt., - Pompa ssąco-płucząca - 1 szt., - Histeroskop z resektoskopem bipolarnym - 1 szt., - Minihisteroskopy - 1 szt., - Zestaw do przezpochwowej hydrolaparoskopii - 1 szt., - Ultrasonograf - wydatek kwalifikowalny w ramach POIŚ - 1 szt. II. Zakup sprzętu medycznego na potrzeby pracowni andrologicznej: - Analizator nasienia CASA, mikroskop biologiczny fluorescencyjny z oprzyrządowaniem, komory do diagnostyki nasienia, kamera do mikroskopu - 1 szt., - Mikroskop odwrócony kontrastowo -fazowy z oprzyrządowaniem do zapisywania ruchu plemników - 1 szt., - Wirówka cytologiczna - 1 szt., - Zamrażarka do programowalnego zamrażania plemników, Chłodziarko-zamrażarka do programowalnego zamrażania plemników - 1 szt., - Mikropłytkowy czytnik wielodetekcyjny, redestylator - 1 szt., - Mikrotom rotacyjny - 1 szt., - Analizator Biochemiczny (wydatek niekwalifikowalny) - 1 szt. III. Przebudowa i modernizacja Oddział Endokrynologii Ginekologicznej (wydatek niekwalifikowalny), IV. Przebudowa i modernizacja Pracowni andrologicznej wraz z pokojem zabiegowym w ramach poradni niepłodności (wydatek niekwalifikowalny).</t>
  </si>
  <si>
    <t>Przedmiotem projektu jest realizacja następujących działań: I. Zakup sprzętu medycznego: - Koszty kwalifikowalne: zakup sprzętu do diagnostyki ultrasonograficznej – 2 szt. aparatów USG 3D/4D - jeden do Pracowni USG (wymiana aparatu z 2009 r.) i jeden na Oddział Niepłodności i Endokrynologii Rozrodu (wymiana aparatu z 2009r.) Zakup sprzętu do znieczulania – 2 szt. aparatów do znieczulania - na salę operacyjną całodobowej Izby Przyjęć, gdzie przyjmowane są nagłe przypadki całodobowo oraz do Centralnego Gabinetu Zabiegowego, w którym odbywa się rocznie ponad 4000 zabiegów. - Koszty niekwalifikowalne: wyposażenie laboratorium andrologicznego : analizator nasienia, mikroskopy odwrócone kontrastowo-fazowe, kamera do mikroskopu, zamrażarka do plemników, mikroskop biologiczny, wirówki laboratoryjne, komory do diagnostyki nasienia, mikropłytkowy czytnik, mikrotom rotacyjny, analizator biochemiczny. II. Roboty budowlane (koszty niekwalifikowlane): Modernizacja gabinetu zabiegowego. W ramach projektu przewidziano również zadania pn.: Przygotowanie dokumentacji aplikacyjnej (koszty niekwalifikowalne) oraz Informacja i promocja (koszty kwalifikowalne)</t>
  </si>
  <si>
    <t>Przedmiotem projektu jest realizacja następujących działań: I. Zakup aparatury medycznej do pracowni andrologicznej - koszty niekwalifikowalne, II. Prace remontowo-budowlane w obrębie laboratorium andrologicznego - koszty niekwalifikowalne, III. Zakup aparatury medycznej w zakresie ginekologii i położnictwa - koszty kwalifikowalne: - Aparatu USG E-10 z głowicami 3D/4D RAB6-D, C1-5-D, 3D/4D RIC 6-12-D, 9L-D, - Moceratora do operacji ginekologiocznych (możliwego do zastosowania w histeroskopii), - Zestawu do przezpochwowej hydrolaparoskopii, - Laparoskopu wraz z zestawem endoskopowym: elerody biplarne, kleszczyki, imadła do igieł do szycia endoskopowego, - Toru wizyjnego z kamerą endoskopową w technologii 3D, - Noża ultradźwiękowego, - Histeroskopu Betocchi, - Manipulatora do zestawu endoskopowego. IV. Informacja i promocja - koszty niekwalifikowalne, V. Studium wykonalności z analizą kosztów i korzyści - koszty niekwalifikowalne.</t>
  </si>
  <si>
    <t>SAMODZIELNY PUBLICZNY SZPITAL KLINICZNY IM. PROF. W. ORŁOWSKIEGO CENTRUM MEDYCZNEGO KSZTAŁCENIA PODYPLOMOWEGO</t>
  </si>
  <si>
    <t>Centrum diagnostyki i leczenia niepłodności u par w SPSK Nr 1 PUM</t>
  </si>
  <si>
    <t>Przedmiotem projektu jest realizacja następujących działań: I. Adaptacja wymagająca odnowienia i dostosowania pomieszczeń szpitalnych dla potrzeb Kliniki Ginekologii, Endokrynologii i Onkologii Ginekologicznej oraz Kliniki Perinatologii, Położnictwa i Ginekologii – całość stanowią koszty niekwalifikowalne w ramach projektu, II. Wyposażenie laboratorium andrologicznego – całość stanowią koszty niekwalifikowalne w ramach projektu, III. Zakup sprzętu medycznego dla Centrum diagnostyki i leczenia niepłodności u par w SPSK Nr 1 PUM w ramach Kliniki Ginekologii, Endokrynologii i Onkologii Ginekologicznej – całość stanowią koszty kwalifikowalne w ramach projektu, IV. Promocja projektu - całość stanowią koszty niekwalifikowalne w ramach projektu.</t>
  </si>
  <si>
    <t>POIS.09.01.00-00-0133/16-00</t>
  </si>
  <si>
    <t>WOJEWÓDZKI SPECJALISTYCZNY SZPITAL DZIECIĘCY IM. PROF. DR STANISŁAWA POPOWSKIEGO W OLSZTYNIE</t>
  </si>
  <si>
    <t xml:space="preserve">Rozbudowa SOR-u dla potrzeb Centrum Urazowego, w tym utworzenie sali zabiegowej i pracowni endoskopii diagnostycznej i zabiegowej ze śluzami i salą ze stanowiskami wybudzeniowymi. Wyposażenie oddziałów i pracowni. </t>
  </si>
  <si>
    <t>POIS.09.01.00-00-0176/17-00</t>
  </si>
  <si>
    <t>SAMODZIELNY PUBLICZNY ZAKŁAD OPIEKI ZDROWOTNEJ W BOCHNI SZPITAL POWIATOWY IM. BŁ. MARTY WIECKIEJ</t>
  </si>
  <si>
    <t>Przedmiotem projektu jest realizacja następujących zadań: - Roboty budowlane związane z modernizacją SOR, - Zakup sprzętu medycznego - SOR, - Realizacja nadzoru budowlanego, - Działania informacyjno-promocyjne, - Zarządzanie projektem (Wynagrodzenie zespołu projektowego skłądającego się z pracowników Beneficjenta, wynagrodzenie firmy zewnętrznej zajmującej się rozliczaniem projektu oraz koszty niekwalifikowane z przeznaczeniem na przygotowanie audytu projektu).</t>
  </si>
  <si>
    <t>Modernizacja SOR Samodzielnego Publicznego Zakładu Opieki Zdrowotnej w Bochni</t>
  </si>
  <si>
    <t>POIS.09.01.00-00-0270/18-00</t>
  </si>
  <si>
    <t xml:space="preserve">W projekcie zaplanowano zakup następujących sprzętów medycznych: - Kardiomonitor (szt. 8), - Defibrylator (szt. 1), - Pompa infuzyjna (szt. 4), - Pulsoksymetr (szt. 2), - Analizator parametrów krytycznych (szt. 1), - Aparat do powierzchownego ogrzewania pacjenta (szt. 1), </t>
  </si>
  <si>
    <t>POIS.09.01.00-00-0271/18-00</t>
  </si>
  <si>
    <t xml:space="preserve">Przedmiotem projektuyu jest zakup sprzętu i urządzeń medycznych: Kardiomonitor - 1 szt. Defibrylator - 1 szt. Respirator - 1 szt. Pompa infuzyjna - 3 Elektryczne urządzenie do ssania - 1 szt. </t>
  </si>
  <si>
    <t>POIS.09.01.00-00-0273/18-00</t>
  </si>
  <si>
    <t>SZPITAL UNIWERSYTECKI IM. KAROLA MARCINKOWSKIEGO W ZIELONEJ GÓRZE SP. Z O.O.</t>
  </si>
  <si>
    <t xml:space="preserve">Główną kategorię kosztów projektu stanowią: - Zakup niezbędnego wyposażenia medycznego dla SOR - promocja projektu W ramach projektu planowany jest zakup następującego wyposażenia medycznego: - Kardiomonitor (2 sztuki) - Defibrylator (1 sztuka) - Respirator (1 sztuka) - USG (1 sztuka) - Pompa infuzyjna (5 sztuk) - Zestaw do trudnej intubacji (1 sztuki). </t>
  </si>
  <si>
    <t>POIS.09.01.00-00-0275/18-00</t>
  </si>
  <si>
    <t xml:space="preserve">Wnioskodawca planuje zakup następującego sprzętu medycznego: Kardiomonitor – 1szt. Defibrylator – 1szt. Respirator – 1 szt. Pompa infuzyjna – 1szt. Pulsoksymetr – 1 szt. Kapnograf – 1szt. Analizator parametrów krytycznych – 1szt. Elektryczne urządzenie do ssania – 1 szt. Aparat do znieczulania – 1szt. Zestaw do trudnej intubacji – 1szt. Zestaw do intubacji i wentylacji – 1szt. </t>
  </si>
  <si>
    <t>POIS.09.01.00-00-0277/18-00</t>
  </si>
  <si>
    <t xml:space="preserve">Projekt obejmuje doposażenie SOR w Wejherowie poprzez zakup: - Kardiomonitorów (3 szt.), - Defibrylatora (1 szt.), - Respiratorów (2 szt.), - USG (1 szt.), - Pulsoksymetru (1 szt.) Poza zakupem sprzętu założono koszty promocji i informacji (tablice, naklejki, broszury informacyjne, ogłoszenie prasowe). </t>
  </si>
  <si>
    <t>POIS.09.01.00-00-0279/18-00</t>
  </si>
  <si>
    <t>PODHALAŃSKI SZPITAL SPECJALISTYCZNY IM. JANA PAWŁA II W NOWYM TARGU</t>
  </si>
  <si>
    <t xml:space="preserve">Działania podejmowane w projekcie: 1. Zakup sprzętu medycznego: - respirator - 1 szt. - USG – 1 szt. - pompa infuzyjna – 4 szt. - kapnograf - 4 szt. - analizatory parametrów krytycznych - 2 szt. - elektryczne urządzenia do ssania - 4 szt. - zestaw do trudnej intubacji – 1 szt. - zestaw do intubacji i wentylacji – 1 szt. - aparat do powierzchownego ogrzewania pacjenta – 1 szt. 2. Promocja projektu 3. Zarządzanie projektem </t>
  </si>
  <si>
    <t>POIS.09.01.00-00-0283/18-00</t>
  </si>
  <si>
    <t xml:space="preserve">Inwestycja polegać będzie na zakupie: 2 szt. Kardiomonitorów, 1 szt. Defibrylatora, 2 szt. Respiratorów, 1 szt. pompa infuzyjna, 1 szt. Pulsoksymetr, 1 szt. analizator paramatrów krytycznych, 1 szt. zestawu do trudnej intubacji, 2 szt. aparatów do powierzchniowego ogrzewania pacjenta. W projekcie podejmowane będą również działania informacyjno-promocyjne. </t>
  </si>
  <si>
    <t>POIS.09.01.00-00-0287/18-00</t>
  </si>
  <si>
    <t>WOJEWÓDZKI SZPITAL IM.ZOFII Z ZAMOYSKICH TARNOWSKIEJ W TARNOBRZEGU</t>
  </si>
  <si>
    <t>Tarnobrzeg</t>
  </si>
  <si>
    <t>39-400</t>
  </si>
  <si>
    <t xml:space="preserve">Inwestycja dotyczy zakupu wyposażenia do Szpitalnego Oddziału Ratunkowego - łącznie 14 szt., w tym: - kardiomonitor – 1 szt., - defibrylator – 1 szt., - respirator – 1 szt., - USG – 1 szt. - pompa infuzyjna – 1 szt., - aparat do podgrzewania płynów infuzyjnych – 1 szt., - aparat szybkiego przetaczania płynów – 1 szt., - pulsoksymetr – 1 szt., - kapnograf – 1 szt., - elektryczne urządzenie do ssania – 1 szt., - aparat do znieczulenia – 1 szt., - zestaw do trudnej intubacji – 1 szt., - zestaw do intubacji i wentylacji – 1 szt., - aparat do powierzchniowego ogrzewania pacjenta – 1 szt. Ponadto, w ramach projektu planowane jest przeprowadzenie następujących zadań związanych z Promocją projektu. </t>
  </si>
  <si>
    <t>POIS.09.01.00-00-0290/18-00</t>
  </si>
  <si>
    <t xml:space="preserve">W projekcie przewidziano zakup następujacego sprzętu medycznego: Kardiomonitor rejestrujący parametry życiowe z modułem transportowym 1 szt. Defibrylator 1 szt. Respirator 1 szt. Pompa infuzyjna 1 szt. Pulsoksymetr 1 szt. Kapnograf 1 szt. Analizator parametrów krytycznych 1 szt. Elektryczne urządzenie do ssania 1 szt. Aparat do znieczulania 1 szt. Zestaw do trudnej intubacji 1szt. Zestaw do intubacji i wentylacji 1 szt. Aparat do powierzchownego ogrzewania pacjenta 1 szt. Ponadto, Zarządzanie projektem i Promocję projektu: a. Wykonanie i montaż tablicy informacyjno-pamiątkowej b. Informacja na stronie internetowej. </t>
  </si>
  <si>
    <t>POIS.09.01.00-00-0291/18-00</t>
  </si>
  <si>
    <t>SAMODZIELNY PUBLICZNY ZAKŁAD OPIEKI ZDROWOTNEJ ZESPÓŁ SZPITALI MIEJSKICH</t>
  </si>
  <si>
    <t xml:space="preserve">Zakres przedmiotowy: - dostawa aparatury medycznej: Kardiomonitor - 5 szt. Defibrylator - 1 szt. USG - 1 szt. Aparat do podgrzewania płynów infuzyjnych - 1 szt. Aparat do szybkiego przetaczania płynów - 1 szt. Pulsoksymetr - 9 szt. Analizator parametrów krytycznych - 1 szt. Zestaw do intubacji i wentylacji - 6 szt. Zestaw do trudnej intubacji - 1 szt. Aparat do powierzchownego ogrzewania pacjenta - 1 szt. Respirator stacjonarny - 2 szt. - zarządzanie projektem - promocja projektu. </t>
  </si>
  <si>
    <t>POIS.09.01.00-00-0292/18-00</t>
  </si>
  <si>
    <t>W ramach projektu przewidziano realizację nastepujących zadań: I. Zakup aparatury medycznej: Kardiomonitor - 2 szt., Defibrylator - 2 szt., Respirator - 1 szt., Pompa infuzyjna - 1 szt., Aparat do podgrzewania płynów infuzyjnych - 2 szt., Aparat do szybkiego przetaczania płynów - 2 szt., Pulsoksymetr - 2 szt., Kapnograf - 1 szt., Aparat do znieczulania - 1 szt., Zestaw do trudnej intubacji - 3 szt., Zestaw do intubacji i wentylacji - 1 szt., Aparat do powierzchownego ogrzewania pacjenta - 1 szt. II. Działania informacyjno - promocyjne - w ramach projektu zaplanowano realizację następujących działań informacyjno-promocyjnych: - zakup i montaż tablicy informacyjnej (1 szt.), - zakup i montaż tablicy pamiątkowej (1 szt.), - publikacja artykułu w prasie informujący o rozpoczętej inwestycji (1 szt.), - publikacja artykułu w prasie informujący o zakończonej inwestycji (1 szt.), - organizacja konferencji otwierającej projekt (1 szt.), - organizacja konferencji zamykającej projekt (1 szt.). III. Koszty związane z zarządzaniem i rozliczeniem projektu.</t>
  </si>
  <si>
    <t>POIS.09.01.00-00-0294/18-00</t>
  </si>
  <si>
    <t xml:space="preserve">W ramach projektu przeprowadzone zostaną następujące zadania: Zadanie 1 – Doposażenie Szpitalnego Oddziału Ratunkowego w następujący sprzęt medyczny służący ratowaniu życia i zdrowia dzieci: 1 szt. kardiomonitor 2 szt. defibrylator 1 szt. respirator 2 szt. pomp infuzyjnych 2 szt. aparatów do podgrzewania płynów infuzyjnych 2 szt. aparatów do szybkiego przetaczania płynów 4 szt. pulsoksymetr 1 szt. analizator parametrów krytycznych 2 szt. elektryczne urządzenie do ssania – 13.000,00zł 1 szt. aparat do znieczulenia 1 zestaw do trudnej intubacji 1 zestaw do intubacji i wentylacji 2 szt. aparatu do powierzchownego ogrzewania pacjenta Zadanie 2 - Promocja projektu: - wykonanie tablicy informacyjnej, - umieszczenie znaków graficznych UE i FE na pismach i dokumentach, - informacja na stronie internetowej wnioskodawcy, oznakowanie sprzętu zakupionego w ramach projektu, informacja w prasie lokalnej, - wydruk ulotek informacyjnych o działalności Szpitala z uwzględnieniem działalności SOR. </t>
  </si>
  <si>
    <t>POIS.09.01.00-00-0296/18-00</t>
  </si>
  <si>
    <t>Przedmiotem projektu jest doposażenie Szpitalnego Oddziału Ratunkowego funkcjonującego w ramach struktur Szpitala w aparaturę oraz sprzęt medyczny.</t>
  </si>
  <si>
    <t>POIS.09.01.00-00-0297/18-00</t>
  </si>
  <si>
    <t xml:space="preserve">Zakres działań inwestycyjnych niniejszego projektu obejmuje ZAKUP APARATURY MEDYCZNEJ 1) Zakup kardiomonitora (1 szt.) 2) Zakup defibrylatora (1 szt.) 3) Zakup respiratora transportowego (1 szt.) 4) Zakup respiratora stacjonarnego (1 szt.) 5) Zakup pompy infuzyjnej (2 szt.) 6) Zakup kapnografu (4 szt 7) Zakup elektrycznego urządzenia do ssania (1 szt.) 8) Zakup aparatu do znieczulania (1 szt.) 9) Zakup aparatury do powierzchniowego ogrzewania ciała (1 szt.) Wyżej wymienionym kosztom inwestycyjnym towarzyszyć będą wydatki związane z: 1. Zarządzaniem projektem 2.Promocją projektu na którą składać się będą: a) zakup tablicy informacyjno-pamiątkowej wraz z montażem, b) zakup 50 szt. naklejek z logotypami UE. </t>
  </si>
  <si>
    <t>POIS.09.01.00-00-0298/18-00</t>
  </si>
  <si>
    <t>GÓRNOŚLĄSKIE CENTRUM ZDROWIA DZIECKA IM. ŚW. JANA PAWŁA II SAMODZIELNY PUBLICZNY SZPITAL KLINICZNY NR 6 ŚLĄSKIEGO UNIWERSYTETU MEDYCZNEGO W KATOWICACH</t>
  </si>
  <si>
    <t xml:space="preserve">Aparatura medyczna objęta projektem to: 1. kardiomonitor – 3 szt. Monitor funkcji życiowych stacjonarno- transportowy. 2. defibrylator – 1 szt. Dwufazowy kształt fali wyładowania 3. respirator – 3 szt. Respirator stacjonarny na podstawie jezdnej do terapii niewydolności oddechowej różnego pochodzenia 4. aparat do podgrzewania płynów infuzyjnych – 1szt. 5. aparat do szybkiego przetaczania płynów – 2 szt. 6. elektryczne urządzenie do ssania – 3 szt. 7. zestaw do trudnej intubacji – 1 szt. 8. zestaw do intubacji i wentylacji – 3 szt. </t>
  </si>
  <si>
    <t>POIS.09.01.00-00-0300/18-00</t>
  </si>
  <si>
    <t>MAZOWIECKI SZPITAL WOJEWÓDZKI IM. ŚW. JANA PAWŁA II W SIEDLCACH SPÓŁKA Z OGRANICZONĄ ODPOWIEDZIALNOŚCIĄ</t>
  </si>
  <si>
    <t xml:space="preserve">Zakres projektu obejmuje następujące zadania: - Dostawa aparatury medycznej: Kardiomonitor - 3 szt. Defibrylator - 6 szt. Aparat do podgrzewania płynów infuzyjnych - 2 szt. Aparat do szybkiego przetaczania płynów - 4 szt. Pulsoksymetr - 2 szt. Kapnograf - 2 szt. Analizator parametrów krytycznych - 2 szt. Elektryczne urządzenie do ssania - 4 szt. Zestaw do trudnej intubacji - 1 szt. Zestaw do intubacji i wentylacji - 4 szt. Aparat do powierzchownego ogrzewania pacjenta - 2 szt. - Zarządzanie projektem - Promocja projektu </t>
  </si>
  <si>
    <t>POIS.09.01.00-00-0302/18-00</t>
  </si>
  <si>
    <t>SZPITAL POWIATOWY W CHRZANOWIE</t>
  </si>
  <si>
    <t xml:space="preserve">W Projekcie uwzględniono następujące zadania: a) zakup aparatury medycznej: kardiomonitory (5 szt), aparaty USG (2 szt), pulsoksymetr (4 szt), kapnograf (1 szt.), zestaw do trudnej intubacji (1 szt), b) zarzadzanie projektem, c) działania informacyjno-promocyjne. </t>
  </si>
  <si>
    <t>POIS.09.01.00-00-0304/18-00</t>
  </si>
  <si>
    <t>"GŁOGOWSKI SZPITAL POWIATOWY" SPÓŁKA Z OGRANICZONĄ ODPOWIEDZIALNOSCIĄ</t>
  </si>
  <si>
    <t>Aby osiągnąć zdefiniowane wyżej cele projektu należy doposażyć Szpitalny Oddział Ratunkowy w aparaturę medyczną i sprzęt poprzez zakup następujących urządzeń : - kardiomonitor - 3 szt. - defibrylator - 2 szt. - respirator - 1 szt. - USG - 1 szt. - pompa infuzyjna - 1 szt. - aparat do podgrzewania płynów infuzyjnych - 2 szt. - aparat do szybkiego przetaczania płynów - 2 szt. - pulsoksymetr - 3 szt. - elektryczne urządzenie do ssania - 3 szt. - zestaw do trudnej intubacji - 1 szt. - zestaw do intubacji i wentylacji - 1 szt. - aparat do powierzchownego ogrzewania pacjenta - 2 szt. Ponadto celem ubiegania się o dofinansowanie koniecznym jest zarządzanie. Celem wypełnienia obowiązków w zakresie informacji i promocji koniecznym sfinansowanie odpowiednich narzędzi informacyjno – promocyjnych. Głogowski Szpital Powiatowy Sp. z o.o. w Głogowie wypełniając obowiązek informowania o zakresie realizowanego projektu i wsparciu ze środków Funduszy Europejskich zastosuje instrumenty promocyjno – 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t>
  </si>
  <si>
    <t>POIS.09.01.00-00-0306/18-00</t>
  </si>
  <si>
    <t xml:space="preserve">Inwestycja zakłada realizację 3 zadań: 1.Zakup aparatury medycznej 2.Zarządzanie projektem 3.Działania informacyjno-promocyjne W zakresie zadania 1 – zakup aparatury medycznej będzie obejmował: 1. Kardiomonitor 1 szt 2. Defibrylator 1 szt 3. Aparat USG 1 szt 4. Ssak elektryczny 1 szt 5. Zestaw do trudnej intubacji 1 szt </t>
  </si>
  <si>
    <t>POIS.09.01.00-00-0308/18-00</t>
  </si>
  <si>
    <t>SZPITAL WIELOSPECJALISTYCZNY IM. DR. LUDWIKA BŁAŻKA W INOWROCŁAWIU</t>
  </si>
  <si>
    <t xml:space="preserve">Projekt polega na doposażeniu SOR w sprzęt i urządzenia medyczne. Zakupione zostaną: • Kardiomonitor 3 szt.: • Defibrylator 2 szt.: • Respirator 1 szt.: • USG 1 szt.: • Pompa infuzyjna 4 szt.: • Aparat do podgrzewania płynów infuzyjnych 3 szt.: • Aparat do szybkiego przetaczania płynów 2 szt. • Pulsoksymetr 3 szt.: • Zestaw do trudnej intubacji - 1 kpll.: • Aparat do powierzchownego ogrzewania pacjenta – 1 szt. • Elektryczne urządzenie do ssania 1 szt. </t>
  </si>
  <si>
    <t>POIS.09.01.00-00-0309/18-00</t>
  </si>
  <si>
    <t>SZPITAL ŚW. ANNY W MIECHOWIE</t>
  </si>
  <si>
    <t>Miechów</t>
  </si>
  <si>
    <t>32-200</t>
  </si>
  <si>
    <t xml:space="preserve">Przedmiotem projektu jest: 1. Zakup aparatury medycznej: Kardiomonitor (1 szt.), Respirator (1 szt.), USG (1 szt.), Pulsoksymetr (1 szt.)., analizator parametrów krytycznych (1 szt.), aparat do znieczulania (1 szt.), zestaw do intubacji i wentylacji (1 szt.). 2. Promocja projektu: tablica informacyjna 1 szt. ogłoszenia w prasie 7 szt. 3. Zarządzanie projektem </t>
  </si>
  <si>
    <t>POIS.09.01.00-00-0311/18-00</t>
  </si>
  <si>
    <t>SAMODZIELNY PUBLICZNY ZAKŁAD OPIEKI ZDROWOTNEJ - ZESPÓŁ ZAKŁADÓW</t>
  </si>
  <si>
    <t>Maków Mazowiecki</t>
  </si>
  <si>
    <t>06-200</t>
  </si>
  <si>
    <t xml:space="preserve">Celem projektu jest poprawa funkcjonowania systemu ratownictwa medycznego. SPZOZ-ZZ w swej strukturze posiada SOR oraz Oddział Chirurgii urazowej. W zakres inwestycji wchodzą: - zakup sprzętu i wyposażenia medycznego - działania informacyjno promocyjne Szczegółowy zakres inwestycji: 1, Kardiomonitor szt. 2 2. Defibrylator szt. 1 3. Pompa infuzyjna szt. 6 4. Aparat do podgrzewania płynów infuzyjnych szt. 1 5. Pulsoksymetr szt. 1 6. Kapnograf szt. 1 7. Analizator parametrów krytycznych szt. 1 8. Zestaw do trudnej intubacji szt. 2 9. Zestaw do intubacji i wentylacji szt. 2 10. Aparat do powierzchownego ogrzewania pacjenta 1 11. Promocja i informacja o projekcie – </t>
  </si>
  <si>
    <t>POIS.09.01.00-00-0313/18-00</t>
  </si>
  <si>
    <t>Zakup sprzętu do oddziału ratunkowego Nowodworskiego Centrum Medycznego w Nowym Dworze Mazowieckim ze szczególnym uwzględnieniem stanowisk wstępnej intensywnej terapii dedykowanego dzieciom.</t>
  </si>
  <si>
    <t>POIS.09.01.00-00-0320/18-00</t>
  </si>
  <si>
    <t>ZESPÓŁ OPIEKI ZDROWOTNEJ W OŁAWIE</t>
  </si>
  <si>
    <t>POIS.09.01.00-00-0321/18-00</t>
  </si>
  <si>
    <t>NOWY SZPITAL SPÓŁKA Z OGRANICZONĄ ODPOWIEDZIALNOŚCIĄ</t>
  </si>
  <si>
    <t>70-653</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</si>
  <si>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(5 szt.) - Defibrylator (1 szt.) - Respirator (1 szt.) - USG (1 szt.) - Pompa infuzyjna (3 szt.) - Pulsoksymetr (3 szt.) - Kapnograf (1 szt.). II. Zarządzanie projektem III. Działania informacyjno - promocyjne - obejmują: - zakup tablicy informacyjnej (1 szt.), - zakup naklejek z logotypami UE (15 szt.), - zakup tablicy pamiątkowej (1 szt.). </t>
  </si>
  <si>
    <t>POIS.09.01.00-00-0324/18-00</t>
  </si>
  <si>
    <t>SAMODZIELNY PUBLICZNY ZESPÓŁ OPIEKI ZDROWOTNEJ W KRASNYMSTAWIE</t>
  </si>
  <si>
    <t xml:space="preserve">Przedmiot projektu: 1. Głównym założeniem projektu jest zakup sprzętu medycznego na potrzeby Szpitalnego Oddziału Ratunkowego. Wnioskodawca planuje zakup wyszczególnionego poniżej sprzętu medycznego: a) kardiomonitor – 2 sztuki, b) defibrylator – 1 sztuka, c) respirator – 1 sztuka, d) pulsoksymetr – 2 sztuki, e) kapnograf – 1 sztuka, f) analizator parametrów krytycznych – 1 sztuka, g) elektryczne urządzenie do ssania – 1 sztuka, h) zestaw do trudnej intubacji – 1 sztuka, i) zestaw do intubacji i wentylacji – 1 sztuka, j) aparat do powierzchniowego ogrzewania ciała – 1 sztuka, 2. Działania informacyjno – promocyjne, w ramach których zaplanowano zakup: a) dwóch artykułów prasowych b) dwóch tablic informacyjno-pamiątkowych c) dziesięciu plakatów informacyjnych </t>
  </si>
  <si>
    <t>POIS.09.01.00-00-0325/18-00</t>
  </si>
  <si>
    <t>SAMODZIELNY PUBLICZNY ZESPÓŁ OPIEKI ZDROWOTNEJ SZPITAL WIELOSPECJALISTYCZNY W JAWORZNIE</t>
  </si>
  <si>
    <t>Jaworzno</t>
  </si>
  <si>
    <t>43-600</t>
  </si>
  <si>
    <t xml:space="preserve">Projekt obejmuje zakup dwóch urządzeń medycznych: • Aparatu USG - 1 szt. • Kardiomonitora - 1 szt. oarz Promocję. </t>
  </si>
  <si>
    <t>POIS.09.01.00-00-0328/18-00</t>
  </si>
  <si>
    <t>Zakres projektu obejmował będzie następujące zadania: - Zakup aparatury medycznej na Szpitalny Oddział Ratunkowy: 1 Kardiomonitor 5 2 Respirator 1 3 Aparat USG 1 4 Pompa infuzyjna 10 5 Pulsoksymetr 2 6 Kapnograf 1 7 Aparat do znieczulenia 1 - Zarządzanie projektem - Informacja i promocja.</t>
  </si>
  <si>
    <t>POIS.09.01.00-00-0330/18-00</t>
  </si>
  <si>
    <t>SAMODZIELNY PUBLICZNY ZESPÓŁ OPIEKI ZDROWOTNEJ W KOŚCIANIE</t>
  </si>
  <si>
    <t>Kościan</t>
  </si>
  <si>
    <t>64-000</t>
  </si>
  <si>
    <t xml:space="preserve">Projekt swym zakresem obejmuje doposażenie Szpitalnego Oddziału Ratunkowego w Kościanie w sprzęt medyczny służący do ratowania życia i zdrowia pacjentów. W ramach projektu zakupiony zostanie następujący sprzęt: - kardiomonitor - 1 szt. - defibrylator - 2 szt. - respirator - 1 szt. - USG - 1 szt. - aparat do znieczulania - 1 szt. Zakres projektu obejmuje także zarządzanie projektem oraz przeprowadzenie działań promocyjnych. </t>
  </si>
  <si>
    <t>POIS.09.01.00-00-0332/18-00</t>
  </si>
  <si>
    <t xml:space="preserve">W ramach projektu przewidziano nestępujące zadania: Działania informacyjno-promocyjn Zakup sprzętu i urządzeń medycznych Zarządzanie projektem. Sprzęt zakupiony w ramach projektu to: Kardiomonitor (1 szt.) Defibrylatory (2 szt.) aparat USG (1 szt.) pompy infuzyjne (4 szt.) aparat do podgrzewania płynów infuzyjnych (1 szt.) aparat do szybkiego przetaczania płynów (1 szt.) Pulsoksymetr (4 szt.) elektryczne urządzenie do ssania (1 szt.) </t>
  </si>
  <si>
    <t>POIS.09.01.00-00-0335/18-00</t>
  </si>
  <si>
    <t>REGIONALNE CENTRUM ZDROWIA SPÓŁKA Z OGRANICZONA ODPOWIEDZIALNOSCIA</t>
  </si>
  <si>
    <t>Lubin</t>
  </si>
  <si>
    <t>59-300</t>
  </si>
  <si>
    <t xml:space="preserve">Realizacja przedmiotowego projektu została podzielona na następujące zadania: 1. Zakup aparatury medycznej W projekcie zaplanowano zakup następujących sprzętów medycznych: a) kardiomonitor – 3 szt. b) defibrylator - 1 szt. c) respirator – 1 szt. d) USG - 1 szt. e) pompa infuzyjna – 5 szt. f) kapnograf - 1 szt. g) elektryczne urządzenie do ssania – 7 szt. h) aparat do powierzchownego ogrzewania pacjenta - 1 szt. 2. Zarządzanie projektem Powyższe działanie obejmuje rozliczenie oraz prawidłowe zarządzanie projektem. Zarządzanie projektem zostanie powierzone delegowanym do tego celu pracownikom Wnioskodawcy, którzy tym samym stworzą zespół projektowy. 3. Działania informacyjno – promocyjne W ramach działania realizowane będą następujące działania promocyjno-informacyjne: a) Zakup i montaż tablicy informacyjnej - 1 szt., b) Zakup i montaż tablic pamiątkowych – 2 szt., c) Wydruk ulotek informacyjnych - 50 szt., d) Wykonanie naklejek informujących o źródle dofinansowania do oznaczenia sprzętu zakupionego w ramach projektu - 40 szt. </t>
  </si>
  <si>
    <t>POIS.09.01.00-00-0336/18-00</t>
  </si>
  <si>
    <t xml:space="preserve">Zakres rzeczowy projektu obejmuje zakup niezbędnego wyposażenia medycznego dla Szpitalnego Oddziału Ratunkowego - 3 aparaty USG, Zarządzanie projektem, Działania informacyjno- promocyjne </t>
  </si>
  <si>
    <t>POIS.09.01.00-00-0337/18-00</t>
  </si>
  <si>
    <t xml:space="preserve">W ramach projektu przewidziano następujące zadania: a) zakup sprzętu medycznego tj. Kardiomonitor – 6 szt., Respirator – 2 szt., Elektryczne urządzenie do ssania – 3 szt., Pompa infuzyjna – 10 szt., Aparat do podgrzewania płynów infuzyjnych – 1 szt., Pulsoksymetr – 8 szt., Aparat do znieczulania – 1 szt., Aparat do szybkiego przetaczania płynów – 3 szt., Zestaw do intubacji i wentylacji – 5 szt. b) działania z zakresu promocji </t>
  </si>
  <si>
    <t>POIS.09.01.00-00-0341/18-00</t>
  </si>
  <si>
    <t xml:space="preserve">W ramach inwestycji planowane są nastepujące zadania: - Zakup sprzętu medycznego: kardiomonitor 1szt - Kardiomonitor z przenośnym zestawem monitorującym, transportowym. defibrylator 1 szt. - element do wyposażenia stanowiska resuscytacji dzieci, używany tylko do defibrylacji dzieci z kompletem łyżek pediatrycznych. respirator 1 szt. - element nowotworzonego stanowiska do resuscytacji dzieci. USG 1 szt. - aparat będzie wyposażeniem stanowiska resuscytacyjnego dla dzieci. aparat do powierzchownego ogrzewania pacjenta 1 szt. - możliwość utrzymania temperatury ciała, zapobieganie hipotermii. - Działania informacyjno-promocyjne: Tablica pamiątkowa i naklejki na sprzęt Reportaż w gazecie Wpisy na stronę internetową i Facebooka Film na stronę i do telewizji Ulotki reklamowe - Zarządzanie projektem. </t>
  </si>
  <si>
    <t>POIS.09.01.00-00-0344/18-00</t>
  </si>
  <si>
    <t>PAŁUCKIE CENTRUM ZDROWIA SPÓŁKA Z OGRANICZONĄ ODPOWIEDZIALNOŚCIĄ</t>
  </si>
  <si>
    <t>Żnin</t>
  </si>
  <si>
    <t>88-400</t>
  </si>
  <si>
    <t>W ramach inwestycji planuje się zakup nowego i częściową wymianę starego sprzętu i aparatury medycznej dla Szpitalnego Oddziału Ratunkowego funkcjonującego w ramach Pałuckiego Centrum Zdrowia Sp. z o.o. w Żninie przy ul. Szpitalnej 30 oraz promocję projektu.</t>
  </si>
  <si>
    <t>POIS.09.01.00-00-0345/18-00</t>
  </si>
  <si>
    <t>W projekcie zaplanowano następujące zadania: I. Zakup aparatury medycznej: I.1. kardiomonitor - 3 szt., I.2. defibrylator – 2 szt., I.3. respirator – 1 szt., I.4. pompa infuzyjna – 4 szt., I.5. pulsoksymetr – 1 szt., I.6. kapnograf -2 szt., I.7. aparat do znieczulenia – 1 szt., II. Informacja i promocja: - publikacja informacji prasowych w prasie lokalnej (2 szt.), - publikacja informacji w mediach społecznościowych, - publikacja informacji na stronie internetowej Kociewskiego Centrum Zdrowia oraz bieżąca aktualizacja, - materiał filmowy/promocyjny nt. realizowanego projektu (1 szt.), - tablica informacyjno-pamiątkowa (1 szt.), - zakup naklejek na zakupiony sprzęt (1 kpl).</t>
  </si>
  <si>
    <t>POIS.09.01.00-00-0349/18-00</t>
  </si>
  <si>
    <t>SZPITAL OGÓLNY IM. DR WITOLDA GINELA W GRAJEWIE</t>
  </si>
  <si>
    <t>Grajewo</t>
  </si>
  <si>
    <t>19-200</t>
  </si>
  <si>
    <t xml:space="preserve">Zakres przedmiotowy projektu 1. Przedmiotowy projektu obejmuje doposażenie Szpitalny Oddział Ratunkowy w Szpitalu Ogólnym w Grajewie w nowoczesną aparaturę medyczną. W ramach projektu planuje się zakup następującej aparatury medycznej stanowiącej wyposażenie Szpitalnego Oddziału Ratunkowego: - kardiomonitor – 6 szt. - defibrylator – 1 szt. - respirator – 1 szt. - pompa infuzyjna – 4 szt. - aparat do podgrzewania płynów infuzyjnych – 1 szt. - pulsoksymetr – 2 szt. - kapnograf – 2 szt. - analizator parametrów krytycznych – 1 szt. - aparat do znieczulania – 1 szt. - zestaw do intubacji i wentylacji – 4 szt. Dodatkowo w ramach projektu zaplanowano wykonanie tablicy informacyjnej, która po realizacji projektu będzie pełniła także funkcję tablicy pamiątkowej. Założono również zaangażowanie podmiotu zewnętrznego, który będzie odpowiedzialny za zarządzanie projektem. </t>
  </si>
  <si>
    <t>POIS.09.01.00-00-0353/18-00</t>
  </si>
  <si>
    <t xml:space="preserve">W ramach zakresu przedmiotowego niniejszego projektu zaplanowano realizację trzech zadań: I. Zakup aparatury medycznej – Zakup niezbędnego wyposażenia medycznego dla SOR zgodnie z Rozporządzeniem Ministra Zdrowia w sprawie szpitalnego oddziału ratunkowego W projekcie zaplanowano zakup następujących sprzętów medycznych: a) Zakup aparatury medycznej - kardiomonitor (1 sztuka); b) Zakup aparatury medycznej - defibrylator (1 sztuka); c) Zakup aparatury medycznej - respirator (1 sztuka); d) Zakup aparatury medycznej - USG (1 sztuka); e) Zakup aparatury medycznej - pompa infuzyjna (4 sztuki); f) Zakup aparatury medycznej - aparat do podgrzewania płynów infuzyjnych (1 sztuka); g) Zakup aparatury medycznej - zestaw do trudnej intubacji; h) Zakup aparatury medycznej - aparat do powierzchniowego ogrzewania pacjenta (1 sztuka). II. Zarządzanie projektem W ramach działania realizowane będą wszystkie zadania związane z obsługą i zarządzaniem projektu (dbanie o realizację wskaźników, składanie wniosków o płatność, zgłaszanie zmian do projektu, nadzór nad wyborem wykonawców poszczególnych usług oraz dostawami i montażem poszczególnych sprzętów). III. Promocja projektu – działania informacyjno-promocyjne W ramach działania realizowane będą następujące działania promocyjno-informacyjne: 1. Zakup i montaż tablicy informacyjnej (1 szt.), 2. Zakup i montaż tablicy pamiątkowej (1 szt.), 3. Wykonanie naklejek informujących o źródle dofinansowania do oznaczenia sprzętu zakupionego w ramach projektu (1 kpl), 4. Zamieszczenie ogłoszenia w prasie (1 szt.). </t>
  </si>
  <si>
    <t>POIS.09.01.00-00-0355/18-00</t>
  </si>
  <si>
    <t xml:space="preserve">Projekt swoim zakresem obejmuje: 1. Doposażenie SOR w niezbędny sprzęt i wyposażenie: Kardiomonitor - 2 szt. Defibrylator - 1 szt. Respirator - 1 szt. Pompa infuzyjna - 16 szt. Aparat do podgrzewania płynów infuzyjnych - 1 szt. Aparat do szybkiego przetaczania płynów - 2 szt. Pulsoksymetr - 2 szt. Analizator parametrów krytycznych - 1 szt. Elektryczne urządzenie do ssania - 2 szt. Zestaw do intubacji i wentylacji - 1 szt. Aparat do powierzchniowego ogrzewania pacjenta - 2 szt. Ponadto prawidłowa realizacja projektu wymaga poniesienia niezbędnych wydatków dotyczących: 2. Zaangażowania w realizację projektu niezbędnej kadry - pracowników (wynagrodzenia w postaci dodatków): koordynatora, księgowego projektu, specjalisty ds. zamówień publicznych. 3. Promocji projektu obejmującej zakup: tablicy informacyjnej oraz pamiątkowej, ogłoszenia na sieci Internet, telewizji, radio i prasie. </t>
  </si>
  <si>
    <t>POIS.09.01.00-00-0357/18-00</t>
  </si>
  <si>
    <t>POIS.09.01.00-00-0360/18-00</t>
  </si>
  <si>
    <t>SAMODZIELNY PUBLICZNY ZAKŁAD OPIEKI ZDROWOTNEJ W RADZYNIU PODLASKIM</t>
  </si>
  <si>
    <t xml:space="preserve">Wybrany wariant inwestycyjny zakłada: - zakup następujących urządzeń: 1) kardiomonitor 2) respirator 3) USG 4) aparat do znieczulania 5) zestaw do trudnej intubacji - promocję - zarządzanie projektem. </t>
  </si>
  <si>
    <t>Strzelców Bytomskich 11</t>
  </si>
  <si>
    <t>Szpitalna 3</t>
  </si>
  <si>
    <t>Wincentego Witosa 2</t>
  </si>
  <si>
    <t>Krzysztofa Kamila Baczyńskiego 1</t>
  </si>
  <si>
    <t>Zbożowa 4</t>
  </si>
  <si>
    <t>Józefa Bema 1</t>
  </si>
  <si>
    <t xml:space="preserve"> 5-6</t>
  </si>
  <si>
    <t>gen. Józefa Bema 5-6</t>
  </si>
  <si>
    <t>Szpitalna 30</t>
  </si>
  <si>
    <t>Konstytucji 3-go Maja 34</t>
  </si>
  <si>
    <t>POIS.09.01.00-00-0001/16-00</t>
  </si>
  <si>
    <t>POIS.09.01.00-00-0002/16-00</t>
  </si>
  <si>
    <t>POIS.09.01.00-00-0004/16-00</t>
  </si>
  <si>
    <t xml:space="preserve">Kornela Ujejskiego 75 </t>
  </si>
  <si>
    <t>POIS.09.01.00-00-0006/16-00</t>
  </si>
  <si>
    <t>Poprawa skuteczności działań ratownictwa medycznego poprzez modernizację i doposażenie SOR oraz budowę lądowiska w WSzS w Białej Podlaskiej.</t>
  </si>
  <si>
    <t>POIS.09.01.00-00-0007/16-00</t>
  </si>
  <si>
    <t>ZESPÓŁ OPIEKI ZDROWOTNEJ WE WŁOSZCZOWIE</t>
  </si>
  <si>
    <t>POIS.09.01.00-00-0009/16-00</t>
  </si>
  <si>
    <t>W ramach projektu zaplanowano: a. roboty budowlane b. zakup aparatury medycznej c. nadzór inwestorski d. promocję projektu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t>
  </si>
  <si>
    <t>POIS.09.01.00-00-0010/16-00</t>
  </si>
  <si>
    <t>POIS.09.01.00-00-0011/16-00</t>
  </si>
  <si>
    <t>POIS.09.01.00-00-0012/16-00</t>
  </si>
  <si>
    <t>POIS.09.01.00-00-0013/16-00</t>
  </si>
  <si>
    <t>POIS.09.01.00-00-0015/16-00</t>
  </si>
  <si>
    <t>Poprawa efektywności działania systemu PRM na Mazowszu dzięki wzmocnieniu infrastruktury SOR w Szpitalu Bielańskim w Warszawie.</t>
  </si>
  <si>
    <t>POIS.09.01.00-00-0017/16-00</t>
  </si>
  <si>
    <t xml:space="preserve">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 f. wydatki na opracowanie studium wykonalności, aktualizację dokumentacji projektowej, zarządzanie projektem oraz działania informacyjno-promocyjne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t>
  </si>
  <si>
    <t>POIS.09.01.00-00-0019/16-00</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</si>
  <si>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t>
  </si>
  <si>
    <t>POIS.09.01.00-00-0020/16-00</t>
  </si>
  <si>
    <t>POIS.09.01.00-00-0021/16-00</t>
  </si>
  <si>
    <t>POIS.09.01.00-00-0023/16-00</t>
  </si>
  <si>
    <t>W ramach projektu planowane są następujące zadania: - zakup wyposażenia dla SOR, - remont pomieszczeń SOR (założenie klimatyzacji i drzwi przesuwnych), - zakup infrastruktury niezbędnej do odbierania danych medycznych transmitowanych z ambulansu.</t>
  </si>
  <si>
    <t>POIS.09.01.00-00-0024/16-00</t>
  </si>
  <si>
    <t>os. Osiedle Na Skarpie 66</t>
  </si>
  <si>
    <t>POIS.09.01.00-00-0026/16-00</t>
  </si>
  <si>
    <t>POIS.09.01.00-00-0027/16-00</t>
  </si>
  <si>
    <t xml:space="preserve">W ramach projektu zaplanowano następujące zadania: - adaptacja SOR w tym wydzielenie strefy "zielonej" (roboty budowlane) - zakup wyposażenia na SOR Liczba leczonych w podmiotach leczniczych objętych wsparciem 142/rok - Wzrost liczby stanowisk oraz zakup nowoczesnego wyposażenia dla SOR (w tym stanowisk monitorowanych, intensywnej terapii i w obszarze segregacji medycznej) oraz wydzielenie strefy zielonej i czerwonej dla przyjmowanych pacjentów przyczyni się do możliwości leczenia większe ilości pacjentów oraz wzrostu efektywności pracy personelu medycznego SOR, w szczególności szybkości, trafności i efektywności diagnostyki oraz leczenia. Zostanie podniesiony standard i kompleksowość świadczonych usług medycznych. </t>
  </si>
  <si>
    <t xml:space="preserve">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 7. nadzór budowlany Celem projektu jest poprawa funkcjonowania systemu ratownictwa medycznego poprzez wzrost potencjału SOR dzięki dobudowie, modernizacji i wyposażeniu w nowoczesny sprzęt. </t>
  </si>
  <si>
    <t>Międzychód (miasto)</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</si>
  <si>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</si>
  <si>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</si>
  <si>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Lwowska 178a</t>
  </si>
  <si>
    <t>SZPITAL MRĄGOWSKI IM. MICHAŁA KAJKI SPÓŁKA Z OGRANICZONĄ ODPOWIEDZIALNOŚCIĄ</t>
  </si>
  <si>
    <t>Wolności 12</t>
  </si>
  <si>
    <t>SZPITAL MATKI BOŻEJ NIEUSTAJĄCEJ POMOCY W WOŁOMINIE</t>
  </si>
  <si>
    <t>Fryderyka Chopina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</si>
  <si>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</si>
  <si>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Projekt zakłada zakup 176 sztuk aparatury medycznej (m.in. respirator stacjonarny na statywie mobilnym, respirator transportowy, 12 kardiomonitorów, aparat RTG oraz aparat USG) oraz na zorganizowaniu dodatkowych dwóch stanowisk intensywnej terapii i jednego stanowiska obserwacyjnego. W ramach projektu przewidziano również promocje projektu.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</si>
  <si>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Wsparcie Szpitalnego Oddziału Ratunkowego SP ZOZ w Garwolinie poprzez doposażenie w sprzęt medyczny w celu zwiększenia bezpieczeństwa zdrowotnego.</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</si>
  <si>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oraz zarządzanie projektem.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20 000/rok, nakłady inwestycyjne na zakup aparatury medycznej: 3.203.557,44 PLN. </t>
  </si>
  <si>
    <t xml:space="preserve">W ramach projektu realizowane będą następujące zadania: - doposażenie SOR w specjalistyczny sprzęt medyczny (Tomograf komputerowy, Kardiomonitor, Aparat do znieczulenia ogólnego mobilny, Aparat do znieczulenia ogólnego stacjonarny,Respirator transportowy z pełnym wyposażeniem (butla, torba, przełączka AGA), Respirator stacjonarny, Monitor funkcji życiowych do triage szpitalnego CVS z wyposażeniem: RR, SPO2, temp. BMI, Wzrost, waga pomiar nasilenia bólu, Kapnograf z pulsoksymetrią stacjonarny, Kapnograf z pulsoksymetrią transportowy, Analizator parametrów krytycznych, Defibrylator z kardiowersją i możliwością elektrostymulacji serca, Aparat do EKG, Przyłóżkowy zestaw RTG, Aparat USG z Dopplerem typu laptop, Narzędzia chirurgiczne, Lampa zabiegowa, LED-owa, mobilna do 3 pomieszczeń zabiegowych lub lampy operacyjne sufitowe LED, Inhalator, Stojaki na płyny infuzyjne z półką i koszem, Aparat do pomiaru RR, z zegarem, Pulsoksymetr transportowy , Kamerton laryngologiczny, Prowadnica do trudnej intubacji, Fotel do pobierania krwi, Zestaw diagnostyczny otoskop i oftalmoskop na wózku z transformatorem umożliwiającym ładowanie, Termometr bezdotykowy, Słuchawki lekarskie z lejkiem, Koce bakteriostatyczne, do dezynfekcji po każdym pacjencie i ponownego użycia, Poduszki bakteriostatyczne do dezynfekcji po każdym pacjencie i ponownego użycia, Ambu dla dorosłych wielorazowe, Dozownik tlenu, Aparat do ogrzewania płynów infuzyjnych, Aparat do ogrzewania pacjenta, Wózek transportowy leżący, Wózek siedzący, transportowy, wzmocniony (ze stojakiem na płyny infuzyjne, butle z tlenem i opcją transportu pacjenta z długim gipsem), Gablota informacyjna, Szafa na rzeczy personelu. </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</si>
  <si>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1.331.568,65 PLN, W wyniku realizacji projektu liczba leczonych w podmiocie leczniczym objętym wsparciem wzrośnie do 24 000 osób/rok. </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</si>
  <si>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</si>
  <si>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(m.in. fotokoagulator, aparat usg, cyfrowy mobilny aparat ramię C). Produkty i rezultaty planowane do osiągnięcia w wyniku realizacji działań projektowych: 1. Liczba wspartych podmiotów leczniczych: 1. 2. Nakłady inwestycyjne na zakup aparatury medycznej: 2 406 365,25 PLN. W wyniku realizacji projektu, liczba leczonych w podmiocie leczniczym objętym wsparciem wzrośnie do 500 osób/rocznie. </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</si>
  <si>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1.109 052,00 PLN 3. Liczba obiektów dostosowanych do potrzeb osób z niepełnosprawnością: 1 </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</si>
  <si>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b. modernizację rampy oraz wykonanie wiatrołapu wejściowego przed budynkiem A, c. zakup sprzętu medycznego, Produkty projektu: a. Liczba wspartych podmiotów leczniczych: 1, b. nakłady inwestycyjne na zakup aparatury medycznej: 1.279.145,84 PLN, W wyniku realizacji projektu liczba leczonych w podmiocie leczniczym objętym wsparciem wzrośnie do 15 676 osób/rok. </t>
  </si>
  <si>
    <t>28 Czerwca 1956 r. nr 194</t>
  </si>
  <si>
    <t>os. Osiedle Złotej Jesieni 1</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</si>
  <si>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</si>
  <si>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W ramach projektu zrealizowane zostaną następujące zadania: 1. zakup angiografu 2. promocja projektu 3. prace budowlane - modernizacja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</si>
  <si>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</si>
  <si>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</si>
  <si>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 xml:space="preserve">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</si>
  <si>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typu A - szt. 9 i typu B – szt. 1, wiertarka wielozadaniowa – szt. 1, aparat do neuromonitoringu śródoperacyjnego – szt. 1.</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</si>
  <si>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</si>
  <si>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 xml:space="preserve">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</si>
  <si>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W zakres projektu wchodzi przede wszystkim zakup sprzętu medycznego.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</si>
  <si>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</si>
  <si>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Pabianicka 63</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</si>
  <si>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</si>
  <si>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</si>
  <si>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Dostosowanie struktury Wojewódzkiego Specjalistycznego Szpitala Dziecięcego w Olsztynie do potrzeb Centrum urazowego dla Dzieci</t>
  </si>
  <si>
    <t>Żołnierska 18a</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</si>
  <si>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</si>
  <si>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Zakres działań inwestycyjnych niniejszego projektu: I. ZAKUP APARATURY MEDYCZNEJ: 1) Urządzenie do wysokoobjętościowej szybkiej transfuzji dożylnej płynów (1 szt.) 2) Zestaw do endoskopowego tamowania ciężkich krwotoków (1 szt.) 3) Wózki umożliwiające diagnozę radiologiczną/segmentowe (10 szt.) 4) Zaawansowane wózki transportowe umożliwiające przewożenie chorych w trakcie zabiegów resuscytacyjnych/przezierne (1 szt.) 5) Zaawansowane wózki transportowe umożliwiające przewożenie chorych w trakcie zabiegów resuscytacyjnych/siedzące (4 szt.) 6) Zestaw narzędzi chirurgicznych do doraźnych zabiegów chirurgicznych - narzędzia niezbędne do wykonywania zabiegów laparotomii oraz torakotomii. Zakup w komplecie z zestawem narzędziowym naczyniowym oraz zestawem kontenerów sterylizujących, bezobsługowych, dedykowanych do ww. zestawów narzędzi chirurgicznych (1 szt.) 7) Zestaw narzędzi chirurgicznych do doraźnych zabiegów chirurgicznych-narzędzia niezbędne do wykonywania zabiegów związanych z laminektomią, kraniotomii,usuwaniem krwiaków. Zakup w komplecie z zestawem narzędziowym naczyniowym oraz zestawem kontenerów sterylizujących, bezobsługowych, dedykowanych do ww. zestawów narzędzi chirurgicznych ( 1 szt.) 8) Zaawansowany aparat ultrasonograficzny (2 szt.) 9) Zaawansowany materac przeciwodleżynowy (6 szt.) 10) Zaawansowany materac przeciwodleżynowy - Typ 1- wspomagający zapobieganie odleżynom (20 szt.) 11) Zaawansowany materac przeciwodleżynowy - Typ 2 - średni stopień odleżyn (10 szt.) 12) Zaawansowany materac przeciwodleżynowy - Typ 3- najwyższy stopień odleżyn (6 szt.) 13) Zestaw do śródoperacyjnej ultrasonograficznej oceny narządów miąższowych jamy brzusznej (1 szt.).</t>
  </si>
  <si>
    <t>Projekt polega na utworzeniu nowego szpitalnego oddziału ratunkowego od podstaw poprzez budowę szpitalnego oddziału ratunkowego z wyposażeniem wraz z budową lądowiska dla helikopterów.</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</si>
  <si>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</si>
  <si>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</si>
  <si>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Prof. Antoniego Gębali 6</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</si>
  <si>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 W ramach Uniwersytecki Szpital Dziecięcy w Lublinie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</si>
  <si>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Zakup sprzętu medycznego - 131 szt. </t>
  </si>
  <si>
    <t xml:space="preserve">W ramach zakresu przedmiotowego niniejszego projektu zaplanowano: I. ROBOTY BUDOWLANE ZWIĄZANE Z BUDOWĄ LĄDOWISKA SANITARNEGO DLA ŚMIGŁOWCÓW RATUNKOWYCH II. ROBOTY BUDOWLANE DOT. MODERNIZACJI POMIESZCZEŃ SOR III. ZAKUP SPRZĘTU MEDYCZNEGO NA SOR - pompa infuzyjna – 8 szt., - defibrylator z teletransmisją - 1 szt., - respirator transportowy – 1 szt., - kardiomonitor – 2 szt., - respirator stacjonarny – 2 szt., - ssak elektryczny – 4 szt., - wózek leżący do przewozu chorych – 3 szt., - aparat do znieczulania – 2 szt., - aparat USG – 1 szt., - stół zabiegowy – 2 szt., - statyw do kroplówek – 5 szt., - lampa operacyjna sufitowa – 1 szt., - urządzenie do ogrzewania pacjenta – 2 szt., - łóżko intensywnej terapii – 2 szt., - urządzenie do masażu serca – 1 szt., - lampa zabiegowa na statywie – 1 szt., - defibrylator bez teletransmisji – 1 szt. </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</si>
  <si>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 Wojewódzkiego Szpitala Zespolonego w Toruniu.</t>
  </si>
  <si>
    <t xml:space="preserve">Projekt inwestycyjny został przygotowany w związku z koniecznością realizacji celu głównego jakim jest poprawa funkcjonowania systemu ratownictwa medycznego w powiecie tarnogórskim.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</si>
  <si>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 xml:space="preserve">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zadanie związane z przygotowaniem projektu, tj. przygotowaniem studium wykonalności dla niniejszej inwestycji. 2.Promocją projektu </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</si>
  <si>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(Dz.U.2015.178) oraz zakup sprzętu medycznego na SOR.</t>
  </si>
  <si>
    <t xml:space="preserve">Projekt polega na doposażeniu SOR w niezbędny sprzęt medyczny. W ramach projektu zostanie zakupiony następujący sprzęt medyczny: 1.ULTRASONOGRAFY (2 SZTUKI) 2. RESPIRATOR REANIMACYJNO-TRANSPORTOWY (2 sztuki) 3. ZESTAW DO TORAKOTOMII RATUNKOWEJ (2 sztuki) 4. SYSTEM DO OGRZEWANIA PACJENTA (2 sztuki) 5. PRZEPŁYWOWY PODGRZEWACZ KRWI I PŁYNÓW INFUZYJNYCH (2 sztuki) 6. ŁÓŻKO TRANSPORTOWE PRZEZIERNE DLA PROMIENI RTG (2 sztuki) 7. URZĄDZENIE DO KOMPRESJI KLATKI PIERSIOWEJ 8. NOSZE TRANSPORTOWE DLA PACJENTÓW ZE ZŁAMANYM KRĘGOSŁUPEM (2 sztuki) 9. KARDIOMONITORY (6 sztuk) 10. WÓZEK DO TRANSPORTU CHORYCH (BARIATRYCZNY) </t>
  </si>
  <si>
    <t>W zakresie rzeczowym projektu zaplanowano do realizacji zakup tomografu komputerowego – w ramach wymiany 11-letniego sprzętu obecnie wykorzystywanego wraz z niezbędną infrastrukturą umożliwiającą wykorzystywanie ww. sprzętu, zakupu kardiomonitorów (8 szt. – 3 szt. o większej przekątnej ekranu na potrzeby stanowisk wstępnej intensywnej terapii i 5 szt. O mniejszej przekątnej ekranu na potrzeby stanowisk obserwacyjnych)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zgodnie z §8 ust. 1 pkt 1) ww. rozporządzenia oraz sali obserwacyjnej (5 stanowisk), zgodnie z §10 ust. 1 lit a)-d). Centrala monitorująca będzie umożliwiała obserwację monitorowanych parametrów życiowych pacjentów w osobnych salach, ich rejestrację i zapis w historii choroby. Ponadto, z uwagi na konieczność zapewnienia trafnej i szybkiej diagnozy, a następnie podjęcie adekwatnego procesu leczenia, wiążącego się z koniecznością transportu pacjenta z zapewnieniem ciągłości monitoringu funkcji życiowych – zaplanowano także zakup 4 szt. kardiomonitorów na potrzeby stanowisk w ramach obszaru segregacji medycznej, z założeniem przemieszczania pacjenta z sali segregacji medycznej do innych obszarów funkcjonalnych SOR, w zależności od potrzeb medycznych. Ww. aparaty, podobnie jak pozostałem będą miały opcję mobilnych, o mniejszej przekątnej ekranu wraz z możliwością odczytu na stanowiskach monitoringowych i zapisu danych medycznych w centrali monitoringowej. Zaplanowano zatem do zakupu 3 szt. kardiomonitorów o w</t>
  </si>
  <si>
    <t>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W ramach projektu przewidziano ponadto poz. pn. Rezerwa na nieprzewidziane wydatki.</t>
  </si>
  <si>
    <t>Krakowska 31</t>
  </si>
  <si>
    <t>Celem projektu jest poprawa efektywności świadczonych usług medycznych Szpitalnego Oddziału Ratunkowego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</si>
  <si>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 xml:space="preserve">Przedmiotem Projektu jest przebudowa i modernizacja Szpitalnego Oddziału Ratunkowego w Szpitalu Powiatowym w Chrzanowie przy ul. Topolowej 16. Planowane działania inwestycyjne dotyczą 935 m2 powierzchni SOR. Projekt zakłada: ? przebudowę i modernizację pomieszczeń, ? zakup specjalistycznych urządzeń medycznych i wyposażenia, ? zakup sprzętu informatycznego niezbędnego do obsługi SOR. </t>
  </si>
  <si>
    <t xml:space="preserve">Koszty całkowite Projektu wyniosą 3 111 862,95 zł i obejmą: - prace przygotowawcze (studium wykonalności) – 9 840zł; - zakup sprzętu medycznego – 3 100 022,95 zł : a) Kardiomonitor z centralą monitorującą (12 szt.), b) Echokardiograf z czterema głowicami (1 szt.), c) RTG przyłóżkowe cyfrowe (1 szt.), d) USG (1 szt.), e) USG wielospecjalistyczne (1 szt.), f) Defibrylator (3 szt.), g) Respirator stacjonarny (2 szt.), h) Aparat do pomiaru ACT (1 szt.), i) Analizator do immunohistochemii szybkiej (1 szt.), j) Aparat do znieczulenia ogólnego (2 szt.), k) Zewnętrzny symulator serca (2 szt.), l) Respirator transportowy (3 szt.). - promocję projektu – 2 000zł. </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</si>
  <si>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4. Zarządzanie projektem. </t>
  </si>
  <si>
    <t>Zakres przedsięwzięcia obejmuje modernizację pomieszczeń SOR przebudowa pomieszczeń w celu zmiany lokalizacji obszaru terapii natychmiastowej oraz miejsce dekontaminacji, instalacja elektryczna, c.o., wentylacyjno – klimatyzacyjna, wod.-kan.). Dodatkowo w ramach projektu zaplanowano wydatki na rzecz promocji oraz koszty pośrednie (przygotowanie dokumentacji oraz nadzór inwestorski).</t>
  </si>
  <si>
    <t>W ramach projektu w celu zniwelowania zidentyfikowanych braków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(rozporządzenia Ministra Zdrowia z dnia 3 listopada 2011 r. w sprawie szpitalnego oddziału ratunkowego (Dz.U.2015.178)),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7. Promocja projektu.</t>
  </si>
  <si>
    <t xml:space="preserve">Zakres projektu obejmował będzie następujące zadania: - Zakup sprzętu medycznego do Szpitalnego Oddziału Ratunkowego, - Zakup systemu informatycznego RIS do Szpitalnego Oddziału Ratunkowego, - Wymiana oświetlenia wewnętrznego Szpitalnego Oddziału Ratunkowego, - Przygotowanie projektu (w tym opracowanie studium wykonalności), - Zarządzanie projektem - Informacja i promocja - Przygotowanie wniosku aplikacyjnego. </t>
  </si>
  <si>
    <t>Zakres rzeczowy porjektu pobejmuje: 1. Roboty budowlane związane z budową lądowiska 2. Wyposażenie SOR : Sala obserwacyjna – Izba przyjęć - Aparat USG 1 szt. - Aparat EKG 3 szt. - Kardiomonitor 2 szt. Sala Resuscytacyjna - Łóżko elektryczne 3 szt. - Kardiomonitor 2 szt. - Respirator stacjonarny 2 szt. - Defibrylator 2 szt. - Ssak elektryczny 4 szt. - Respirator transportowy 1 szt. - Pompa infuzyjna 5 szt. - Urządzenie do automatycznego masażu serca 1 szt. - Pulsoksymetr 2 szt. Sala wstępnej intensywnej terapii - Łóżko elektryczne 1 szt. - Kardiomonitor 1 szt. - Respirator stacjonarny 1 szt. - Pompy infuzyjne 3 szt. - Defibrylator 1 szt. Sala Zabiegowa - Kardiomonitor 1 szt. - Defibrylator 1 szt. - Stół Operacyjny 1 szt. - Lampa operacyjna 1 szt. - Ssak elektryczny 2 szt. - Aparat do znieczuleń 1 szt. - Aparat RTG 1 szt. Sala Resuscytacyjna - Stół Zabiegowy 2 szt. - Lampa operacyjno – zabiegowa 2 szt. - Aparat do znieczuleń 2 szt. - Kardiomonitor 2 szt. - Defibrylator 2 szt. - Pompa infuzyjna 1 szt. - Ssak elektryczny 2 szt. - Aparat do ogrzewania pacjenta 2 szt. - Zestaw do trudnej intubacji 2 szt. - Respirator transportowy 1 szt. - Respirator stacjonarny 1 szt. - Urządzenie do ogrzewania płynów 1 szt.</t>
  </si>
  <si>
    <t>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2. Środki trwałe i wartości niematerialne i prawne. W zakresie tej kategorii wydatków zostanie nabyty sprzęt i wyposażenie medyczne na potrzeby SOR, w tym jako niezbędne zabezpieczenie sprzętowe stanowiska wstępnej intensywnej terapii.</t>
  </si>
  <si>
    <t xml:space="preserve">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 4. Promocji projektu obejmującej zakup: tablicy informacyjnej, ogłoszeń w telewizji, radio i prasie, tablicy pamiątkowej. </t>
  </si>
  <si>
    <t>POIS.09.01.00-00-0198/17-00</t>
  </si>
  <si>
    <t>Doposażenie w sprzęt i aparaturę medyczną Szpitalnego Oddziału Ratunkowego SPZOZ Nowy Tomyśl</t>
  </si>
  <si>
    <t>SAMODZIELNY PUBLICZNY ZAKŁAD OPIEKI ZDROWOTNEJ IM. DOKTORA KAZIMIERZA HOŁOGI</t>
  </si>
  <si>
    <t>Sienkiewicza 3</t>
  </si>
  <si>
    <t>Przedmiotem projektu jest realizacja następujących działań: I. Zakup aparatury medycznej i sprzętu: Kardiomonitor wraz z pomiarem EKG, NIBP, SpO2, Oddech , temp - 7 szt. Kardiomonitor wraz z pomiarem EKG, NIBP, SpO2, Oddech , temp, pomiar rzutu serca metodą małoinwazyjną - 3 szt. Stanowisko komputerowe do centralnego monitorowania - 1 szt. Pompy infuzyjne - 18 szt. Aparat do resuscytacji / kompresji klatki piersiowej - 1 szt. Respirator transportowy - 1 szt. Aparat do powierzchniowego ogrzewania pacjenta - 4 szt. Przenośny aparat RTG - 1 szt. Specjalistyczny wózek transportowy - 1 szt. Stolik zabiegowy - 3 szt. Aparat do ogrzewania płynów infuzyjnych - 2 szt. Respirator stacjonarny - 1 szt. Monitor z modułem ciągłego monitorowania EEG - 2 szt. Monitor transportowy z kapnografią - 2 szt. Aparat do znieczulenia - 1 szt. Mobilny ultrasonograf z zestawem głowic - 1 szt. Mobilny ultrasonograf- Doppler - 1 szt. Aparat RTG z ramieniem C - 1 szt. Defibrylator z osprzętem do kardiowersji i opcją elektrostymulacji serca - 2 szt. Elektryczne urządzenie do ssania - 3 szt. Stół zabiegowy - 1 szt. System bezprzewodowego przywoływania osób - 1 szt. Infrascanner detektor krwawień śródczaszkowych - 1 szt. Stanowisko rejestracji medycznej - 1 szt. Wizualizator żył / iluminator naczyniowy AccuVein - 1 szt. Zestaw do badań i zabiegów endoskopowych (gastroskopia/bronchofiberoskopia) - 1 szt. Elektryczne łóżko szpitalne do 250kg - 7 szt. Wózek inwalidzki - 4 szt. Cieplarka do płynów infuzyjnych 1 szt. Aparat do oznaczania przyłóżkowego parametrów krytycznych - 1 szt. Aparat do EKG - 2 szt. Dźwig do przenoszenia pacjentów - 1 szt. Lampa zabiegowa mobilna - 1 szt. II. Promocja projektu.</t>
  </si>
  <si>
    <t xml:space="preserve">W celu identyfikacji działań, które należy przeprowadzić, określony został Zakres Niezbędnych Inwestycji, które obejmują zakup sprzętu medycznego: 1. Tomograf komputerowy 64 warstwowy (64x64), szt.1 2. Aparat RTG uniwersalny kostno-płucny ambulatoryjny,szt.1 3. Aparat RTG przyłóżkowy cyfrowy, szt.1 4. Ultrasonograf, szt.1 5. Aparat do wstępnej diagnostyki kardiologicznej, szt.1 6. Narzędzia chirurgiczne , 1kpl 7. elektrokardiograf z wózkiem, szt.2 8. Nebulizator, szt.2 9. Pulsoksymetr, szt.2 10. Defibrylator, szt.3 11. wielofunkcyjne wózki do przewożenia chorych, szt.4 12. termobox, cieplarka podgrzewacz płynów , szt.1 13. parawany mobilne szt.4 14. worki samorozprężalne ambu, szt.6 15. stoliki zabiegowe, szt.4 16. ciśnieniomierze zegarowe, szt. 6 17. Kapnograf przenośny z czujnikiem SpO2 , szt.1 18. Stojaki mobilne do płynów infuzyjnych, szt.4 19. Aparat USG ginekologiczny , szt.1 20. Respirator transportowy, szt.1 21. Wideokolonoskop, szt.1 22. Pompa płucząca do wideokolonoskopu, szt.1 23. Konsola hydrochirurgiczna do oczyszczania ran , szt.1 24. Wideolaryngoskop dla dzieci, szt.1 25. Kardiomonitor do Sali wzmożonego nadzoru, szt.2 26. Respirator transportowy, szt.1 27. Monitor transportowy z EKG, szt.1 28. Pulsoksymetr , szt.2 29. Pompa objętościowa kroplówkowa, szt.4 30. Termometr na podczerwień, szt.4 31. Aparat EKG, szt.1 32. Pompa infuzyjna strzykawkowa, szt. 4 </t>
  </si>
  <si>
    <t>Leśna 27</t>
  </si>
  <si>
    <t xml:space="preserve">Zakres projektu obejmował będzie następujące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 Zarządzanie projektem - Informacja i promocja. </t>
  </si>
  <si>
    <t>Projekt, będący przedmiotem niniejszego wniosku o dofinansowanie,zakłada zakup 118 szt. sprzętu medycznego celem wymiany najbardziej awaryjnego sprzętu, doposażenia oraz wprowadzenia nowych metod diagnostyki i leczenia, o łącznej wartości 2.931.206,35 zł. W szczególności, w ramach projektu planowany jest zakup następującego sprzętu medycznego: 1. Aparat rtg stacjonarny – 1 szt., 2. Monitor funkcji życiowych do TRIAGE – 4 szt., 3. Wyposażenie do monitora funkcji życiowych do TRIAGE – 4 szt., 4. Łóżko do intensywnej terapii z materacem przeciwodleżynowym – 1 szt., 5. Aparat RTG z ramieniem C – 1 szt., 6. Aparat USG przenośny do identyfikacja naczyń krwionośnych i splotów nerwowych (anestezjologiczny) – 1 szt., 7. Aparat do znieczulania – 1 szt., 8. Respirator stacjonarny na statywie mobilnym – 2 szt., 9. Respirator transportowy do pracy w środowisku MRI z zestawem tlenowym – 1 szt., 10. Respirator transportowy – 2 szt., 11. Kardiomonitory zaawansowane z kapnografią, IBP – 4 szt., 12. Defibrylator transportowy zaawansowane monitorowanie – 4 szt., 13. Pompa strzykawkowa z funkcją PCA – 2 szt., 14. urządzenie do aktywnej regulacji temperatury pacjenta – 2 szt., 15. Pompa objętościowa z funkcją PCA – 2 szt., 16. Stacja dokująca do pomp strzykawkowych – 1 szt., 17. Podgrzewacz do krwi i infuzji – 1 szt., 18. Cieplarka do płynów infuzyjnych – 1 szt., 19. Podgrzewacz medyczny – 1 szt., 20. Chłodziarka do leków i szczepionek – 2 szt., 21. Ssak akumulatorowo – sieciowy transportowy – 4 szt., 22. Pulsoksymetr transportowy – 3 szt., 23. Wózki do przewożenia pacjentów leżących (reanimacyjno-transportowe i zabiegowe) – 4 szt., 24. Wózki inwalidzkie do transportu chorych w pozycji siedzącej - 4 szt., 25. Kozetka mobilna, sekcyjna dla pacjentów bariatrycznych 320kg – 4 szt., 26. Bariatryczny wózek prysznicowy z panelem prysznicowym – 1 szt., 27. Stojak do kroplówki – 6 szt., 28. Stablilizator mały zewnętrzny do pilnej stabilizacji złamań kości promienio</t>
  </si>
  <si>
    <t>Przygotowaniem dokumentacji projektowej – koszt 290.895,00 pln, w tym koszty kwalifikowane 290.895,00 pln; koszty niekwalifikowane – 0,00 pln 2. Robotami budowlanymi, w tym: a) modernizacją SOR – koszt 3.855.410,20 pln, w tym koszty kwalifikowane 3.855.410,20 pln; koszty niekwalifikowane – 0,00 pln W ramach robót budowlanych w obrębie SOR zostaną przeprowadzone prace modernizacyjne na oddziale. Modernizacja będzie realizowana w oparciu o dokumentację techniczną, która zawiera szczegółowy opis wszystkich branży (budowlana + instalacyjne), na podstawie, których zostaną przeprowadzone prace budowlano-instalacyjne. b) budową lądowiska dla śmigłowców przy SOR – koszt 1.271.006,02 pln, w tym koszty kwalifikowane 1.000.000,00 pln, koszty niekwalifikowane – 271.006,02 pln Lądowisko zlokalizowane będzie na części działki nr 480/1 będącej własnością Gminy Miejskiej Pabianice. Lądowisko wpisane będzie ewidencji lądowisk prowadzonej przez Prezesa ULC oraz Instrukcji Operacyjnej Lotniczego Pogotowia Ratunkowego, którego lokalizacja i warunki techniczne będą zgodne z Rozporządzeniem Ministra Zdrowia z dnia 3 listopada 2011 roku w sprawie Szpitalnego Oddziału Ratunkowego, Zakres prac budowlano – instalacyjnych: • budowę lądowiska – płaszczyzny przyziemienie TLOF i płaszczyzny pola wzlotów FATO. Płaszczyzna pola wzlotów FATO, o wymiarach 25 x 25m wykonana zostanie w postaci nawierzchni trawiastej z opaską w kształcie okręgu z płyt chodnikowych o szerokości 1m. • wykonanie oznakowania poziomego lądowiska. • wykonanie odwodnienia lądowiska. • budowa wewnętrznej drogi dojazdowej łączącej SOR z lądowiskiem oraz remont wewnętrznej drogi dojazdowej łączącej SOR z lądowiskiem, co jest niezbędne dla skomunikowania lądowiska i SOR w celu zapewnienia transportu chorych i poprawnego funkcjonowania infrastruktury wytworzonej w wyniku realizacji projektu oraz realizacji celu projektu. Przewiduje się wykonanie odcinka drogi asfaltowej, łączącej projektowaną płytę lądowiska z i</t>
  </si>
  <si>
    <t xml:space="preserve">Bezpośrednim celem niniejszego projektu jest zmniejszenie poziomu śmiertelności oraz skutków powikłań powstających w wyniku wypadków oraz stanów nagłego zagrożenia zdrowotnego w powiecie zawierciańskim i myszkowskim. Miarą osiągnięcia tego celu będzie liczba pacjentów Szpitalnego Oddziału Ratunkowego. Cel główny: podwyższenie poziomu świadczenia usług medycznych świadczonych przez Szpitalny Oddział Ratunkowy Szpitala Powiatowego w Zawierciu na terenie powiatów zawierciańskiego oraz myszkowskiego oraz osób przebywających lub przejeżdżających tranzytem przez teren wymienionych powiatów. Wnioskodawca planuje ponieść następujące rodzaje wydatków (w podziale na kategorie): - Wynagrodzenia za opracowanie planów i projektów – 10 000,00 PLN, - Urządzenia techniczne i maszyny lub sprzęt – 736 700,00 PLN, - Informacja i promocja – 34 000,00 PLN, - Pomoc techniczna – 19 000,00 PLN. </t>
  </si>
  <si>
    <t xml:space="preserve">Zakres projektu obejmuje: pr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</si>
  <si>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 xml:space="preserve">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 analizator parametrów krytycznych, mobilny aparat do znieczulania, defibrylator z kardiowersją i opcją elektro-stymulacji serca, elektryczne urządzenia do ssania, kardiomonitor, przewoźny ultrasonograf, przyłóżkowy zestaw RTG, respirator stacjonarny i transportowy, stół zabiegowy z lampą operacyjną, zestaw do monitorowania czynności życiowych, wózki zabiegowe oraz do transportu pacjentów, wózek do sali opatrunkowo-gipsowej, łóżko elektryczne 4-segmentowe wraz z materacem i poręczą. </t>
  </si>
  <si>
    <t xml:space="preserve">Planowany do realizacji projekt obejmuje zakup sprzętu medycznego, w tym m.in: 1. zestaw do tomografii kpl. 1 2. USG szt. 2 3. zestaw do endoskopii kpl. 1 4. 4 kardiomonitory z centralą kpl. 2 5. aparat do znieczulenia z monitorem kpl. 3 6. respirator szt. 3 7. defibrylator z kardiowersją i opcją elektrostymulacji serca szt. 3 8. zestaw pomp infuzyjnych kpl. 3 9. materac lub inne urządzenie do aktywnej regulacji temperatury pacjenta szt. 3 10. łóżko do intensywnej terapii z materacem przeciwodleżynowym kpl. 3 11. Aparat RTG cyfrowy przyłóżkowy kpl. 1 </t>
  </si>
  <si>
    <t>Gimnazjalna 41B</t>
  </si>
  <si>
    <t>Przedmiotem projektu są roboty budowlane w ramach SOR, a także przebudowa lądowiska dla śmigłowców oraz nakłady inwestycyjne na zakup aparatury medycznej. W ramach projektu zaplanowano również realizację działań informacyjno-promocyjnych.</t>
  </si>
  <si>
    <t>Rozbudowa Szpitalnego Oddziału Ratunkowego Specjalistycznego Szpitala im. dra A. Sokołowskiego w Wałbrzychu.</t>
  </si>
  <si>
    <t xml:space="preserve">Alfreda Sokołowskiego 4 </t>
  </si>
  <si>
    <t>W ramach projektu Wnioskodawca planuje rozbudować szpital o pomieszczenia przeznaczone na SOR oraz OIOM oraz wyposażyć w niezbędny sprzęt - bronchoskop.</t>
  </si>
  <si>
    <t xml:space="preserve">Projekt będzie polegał na zakupie sprzętu i aparatury medycznej w liczbie 86 sztuk, która w pełni unowocześni SOR oraz przyczyni się do zwiększenia komfortu leczenia pacjentów. Lista planowanego sprzętu: Aparat RTG przewoźny, Aparat USG (z Dopplerem), Aparat do znieczulenia , Monitor (EKG, NIBP, OCŻ, pCO2, SpO2, 2X temp) zestaw 5 monitorów + 1 centrala, Monitor (EKG, NIBP, SpO2, 2X temp), Defibrylator, Ssak elektryczny, Aparat do ogrzewania pacjenta, Zestaw do trudnej intubacji, Zestaw do ogrzewania płynów infuzyjnych, Respirator transportowy, Respirator stacjonarny, Stół zabiegowy Aparat EKG, Aparat do koagulacji, Urządzenie do mechanicznego masażu klatki piersiowej, Lampa operacyjna jezdna, Fotel okulistyczno-laryngologiczny, Mikroskop laryngologiczny, Lampa szczelinowa, Wózki transportowe leżące, Wózki transportowe siedzące, Pompy infuzyjne - stanowiska intensywnej terapii zestaw 12 pomp, Pompy infuzyjne - stanowiska obserwacyjne zestaw 32 pomp, Monitory diagnostyczne do zdjęć. </t>
  </si>
  <si>
    <t xml:space="preserve">Celem projektu jest poprawa jakości i dostępności udzielanych świadczeń zdrowotnych oraz efektywności systemu ratownictwa medycznego przez modernizację i doposażenie Szpitalnego Oddziału Ratunkowego, istniejącego w strukturze Zespołu Zakładów Opieki Zdrowotnej w Cieszynie.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 (kozetki). Szczegółowy wykaz urządzeń i wyrobów medycznych planowanego do zakupu w ramach projektu wraz z podaniem ilości sztuk znajduje się ww zał. nr 7a. </t>
  </si>
  <si>
    <t xml:space="preserve">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 z dnia 4 lutego 2015 r. </t>
  </si>
  <si>
    <t>Głównymi celami niniejszego projektu jest podniesienie jakości i dostępności do usług medycznych w Szpitalu Wojewódzkim w Koszalinie im. Mikołaja Kopernika w zakresie ratownictwa medycznego oraz wzmocnienie infrastruktury służby zdrowia w zakresie ratownictwa medycznego na terenie województwa zachodniopomorskiego (poprzez inwestycję oraz doposażenie w nowoczesną aparaturę medyczną w SOR w Szpitalu Wojewódzkim w Koszalinie). W projekcie zaplanowano zakup następujących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</si>
  <si>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 xml:space="preserve">W ramach projektu planuje się zakup następującego sprzętu: Wózek z napędem elektrycznym do transportu pacjenta -1 Modułowy monitor funkcji życiowych pacjenta z ekranem dotykowym o przekątnej 19" - 4 Modułowy monitor funkcji życiowych pacjenta z ekranem dotykowym o przekątnej 15" - 4 Modułowy monitor funkcji życiowych pacjenta z ekranem dotykowym o przekątnej 12" - 10 Centrala do zbiorczego monitorowania dla personelu medycznego - 1 Integracja systemu monitorowania dla SOR wraz z szpitalnym systemem informatycznym typu HIS - 1 Aparat USG - 1 Aparat do znieczulenia z monitorem anestetycznym - 1 Wózek do transport pacjenta w pozycji siedzącej - 12 4-segmentowy wózek do transportu pacjenta - 4 Respirator transportowy z wyposażeniem - 2 Analizator parametrów krytycznych – gotowy do pracy 24h/dobę - 1 Kapnometr Emma - -zakładany bezpośrednio na rurkę intubacyjną słuzący do oceny kapnometrii bezposrednio p i w trakcie RKO - 2 Butla tlenowa 2,7dm z zaworem DIM I złaczką AGA 2l - 10 Pediatryczny wózek medyczny z szufladami oparty na systemie Breslow - 2 Reduktor Mediselect II O2,25l z przepływomierzem, REN - 10 Stół operacyjny z systemem hydraulicznym - 1 Ssak jezdny - 3 Ambu AMBU MARK IV dla dorosłych - 8 Ambu AMBU MARK IV pediatryczny - 2 Ambu AMBU MARK IV neonatologiczny - 2 Defibrylator transportowy - 1 Masażer zewnętrzny - 1 Aparat do powierzchniowego ogrzewania pacjenta - 2 Lodówka medyczna do przechowywania leków - 3 Pompa infuzyjna wolumetryczna - 3 Dualna lampa operacyjna bezcienieniowa - 2 Analizator parametrów życiowych - 1 Cieplarka medyczna do ogrzewania płynów infuzyjnych pediatrycznych - 1 Cieplarka medyczna do ogrzewania płynów medycznych - 3 Automatyczna dezynfekcja powierzchni medycznych - 1 Wiertarka doszpikowa z kompletem igieł - 6. </t>
  </si>
  <si>
    <t xml:space="preserve">Projekt realizowany będzie w Szpitalu w Szczecinku Sp. z o.o.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</si>
  <si>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 xml:space="preserve">W ramach projektu zostanie zakupiony sprzęt w celu doposażenia SOR-u oraz wymiany go na nowocześniejszy i wyposażony w najnowocześniejsze rozwiązania technologiczne: ? USG wielofunkcyjne ? Aparat do znieczulenia - 2 ? Zestawy do trudnych intubacji 2 ? Ramię C cyfrowe ? Pasy do stabilizacji przy złamaniach miednicy- 2 ? Videogastroskop, Videokolonoskop, Videobronchoskop z wieżą HD ? Lampa czołowa z zimnym źródłem światła ? Respirator stacjonarny ? Urządzenia do monitorowania parametrów podstawowe - 5 ? Defibrylatory - 2 ? System przywoływania pacjentów ( kategoryzacja, numer) ? Stół operacyjny mobilny ? Spirometr ? System do wizualizacji żył przy nakłuciach - 2 ? Mankiet pneumatyczny do niedokrwienia kończyny ? Myjka do endoskopów </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</si>
  <si>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Ponadto w ramach projektu planowane są wydatki związane z: - opracowaniem studium wykonalności i wnioskiem aplikacyjnym (wydatki niekwalifikowalne), - informacją i promocją, - zarządzaniem projektem (pomoc techniczna). </t>
  </si>
  <si>
    <t>Projekt zakłada zakup wyposażenia i aparatury medycznej dla SOR oraz dostosowania do obowiązujących wymogów pomieszczeń Ratowniczych Zespołów Medycznych (Rozporządzenie Ministra Zdrowia z dnia 3 listopada 2011 r.).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 Zgodnie ze wspomnianym rozporządzeniem obiekt taki musi m.in. zapewnić zaplecze specjalne oraz sanitarno – higieniczne dla członków zespołów ratownictwa medycznego. W strukturze SOR brodnickiego szpitala znajdują się także Zespoły Ratownictwa Medycznego, co potwierdzają zapisy umowy zawartej przez Beneficjenta z NFZ o udzielenie świadczeń zdrowotnych ratownictwo medyczne.</t>
  </si>
  <si>
    <t>Przedmiotem projektu jest adaptacja pomieszczeń dla pracowni rezonansu magnetycznego wraz z wykonaniem zasilania oraz zakup sprzętu medycznego, niezbędnego dla uzyskania pełnej funkcjonalności planowanego do utworzenia centrum urazowego dla dzieci (CUD), zgodnie z wymogami ustawy z 08.09.2006 roku o Państwowym Ratownictwie Medycznym oraz Rozporządzenia Ministra Zdrowia z 18.06.2010 roku w sprawie centrum urazowego i Rozporządzenia Ministra Zdrowia z 25.01.2016 r. w sprawie centrum urazowego dla dzieci.</t>
  </si>
  <si>
    <t>Planowany do realizacji Projekt „Przebudowa Izby Przyjęć i dostosowanie do SOR wraz z budową lądowiska w Szpitalu Powiatowym w Zambrowie”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</si>
  <si>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Określone cele główne projektu wynikają z przyporządkowanych im bardziej szczegółowych celów bezpośrednich, wśród których zidentyfikowano: a) świadczenie usług medycznych w zakresie ratownictwa medycznego charakteryzujących się wysoką jakością i dostępnością dla pacjentów, b) oferowanie przez SOR w SP ZOZ pn. Szpital im. św. Jadwigi Śląskiej w Trzebnicy wysokiego poziomu bezpieczeństwa dla jego pacjentów, Z kolei cele bezpośrednie projektu wynikają z zidentyfikowanych wcześniej celów działań planowanych do podjęcia w ramach przedmiotowego projektu, do których należą: a) dysponowanie odpowiednim, nowoczesnym i charakteryzującym się wysoką jakością sprzętem medycznym w SOR w SP ZOZ pn. Szpital im. św. Jadwigi Śląskiej w Trzebnicy., b) właściwe wykorzystanie potencjału kadry medycznej SOR w SP ZOZ pn. Szpital im. św. Jadwigi Śląskiej w Trzebnicy oraz wzrost komfortu jej pracy.</t>
  </si>
  <si>
    <t>Rozbudowa Oddziału Anestezjologii i Intensywnej Terapii Medycznej w celu dostosowania infrastruktury na potrzeby SOR. Budowa lądowiska wyniesionego. Adaptacja i rozbudowa pomieszczeń na potrzeby SOR – przebudowa istniejącego i budowa nowego obiektu. Wyposażenie rozbudowanego Oddziału Anestezjologii i Intensywnej Terapii Medycznej w celu dostosowania infrastruktury na potrzeby SOR.</t>
  </si>
  <si>
    <t xml:space="preserve">Projekt składa się z następujących elementów: • rozbudowa SOR ze zwiększeniem liczby łóżek, • zakup aparatury medycznej i wyposażenia. </t>
  </si>
  <si>
    <t>77-200</t>
  </si>
  <si>
    <t xml:space="preserve">W zakresie przedmiotowym projektu zaplanowano następujące elementy: I. Budowa budynku bloku operacyjnego, szpitalnego oddziału ratunkowego z lądowiskiem wyniesionym dla śmigłowca ratunkowego na dachu budynku, oddziałami szpitalnymi wraz z łącznikiem biegnącym do budynku szpitala MSWIA w tym: I.1. Budowa szpitalnego oddziału ratunkowego (KOSZTY KWALIFIKOWALNE) oraz bloku operacyjnego, oddziałów szpitalnych wraz z łącznikiem biegnącym do budynku szpitala MSWIA (KOSZTY NIEKWALIFIKOWALNE) I.2. Budowa lądowiska dla śmigłowca ratunkowego wyniesionego na dachu budynku (KOSZTY KWALIFIKOWALNE) II. Zakup wyrobów medycznych (aparatury medycznej), wyposażenia socjalno-bytowego oraz wyposażenia biurowego/administracyjnego na potrzeby SOR w tym: II.1. Zakup wyrobów medycznych (aparatury medycznej) II.2. Zakup wyposażenia socjalno-bytowego II.3. Zakup wyposażenia biurowego/administracyjnego Dodatkowo w ramach projektu prowadzona będzie promocja projektu – kategoria kosztów: usługi (KOSZTY KWALIFIKOWALNE). Wnioskodawca poniósł również koszty przygotowania studium wykonalności – kategoria kosztów: usługi (KOSZTY KWALIFIKOWALNE). </t>
  </si>
  <si>
    <t>Budowa lądowiska dla śmigłowców przy jednostce wyspecjalizowanej w zakresie udzielania świadczeń zdrowotnych niezbędnych dla ratownictwa medycznego w Wałczu</t>
  </si>
  <si>
    <t>Kołobrzeska 44</t>
  </si>
  <si>
    <t>Celem projektu jest poprawa jakości i dostępności usług świadczonych przez Lotnicze Pogotowie Ratunkowe, co przyczyni się do zwiększenia dostępności świadczeń zdrowotnych dla pacjentów. Zakres przedmiotowy projektu - wybudowanie i wyremontowanie oraz doposażanie 5 baz Lotniczego Pogotowia Ratunkowego zlokalizowanych w: - Olsztynie-Gryźlinach - budowa bazy HEMS wraz z zagospodarowaniem terenu; zaprojektowanie, dostawa i montaż przesuwnicy pod śmigłowiec; zakup wyposażenia bazy, - Świdniku-Lublinie - budowa bazy HEMS wraz z zagospodarowaniem terenu; zaprojektowanie, dostawa i montaż przesuwnicy pod śmigłowiec; zakup wyposażenia bazy, - Płocku - przebudowa/rozbudowa bazy HEMS wraz z zagospodarowaniem terenu; zaprojektowanie, dostawa i montaż przesuwnicy pod śmigłowiec; zakup wyposażenia bazy, - Gdańsku - zaprojektowanie i wybudowanie stacji paliw do tankowania śmigłowca, - Sanoku - zaprojektowanie i wybudowanie kontenerowego agregatu prądowego wraz z dostosowaniem istniejącej instalacji elektrycznej.</t>
  </si>
  <si>
    <t>POIS.09.01.00-00-0257/18-00</t>
  </si>
  <si>
    <t xml:space="preserve">Budowa i wyposażenie Szpitalnego Oddziału Ratunkowego w SPZOZ w Wolsztynie </t>
  </si>
  <si>
    <t>Wschowska 3</t>
  </si>
  <si>
    <t>POIS.09.01.00-00-0258/18-00</t>
  </si>
  <si>
    <t xml:space="preserve">Budowa i wyposażenie SOR oraz lądowiska dla śmigłowców LPR w Samodzielnym Publicznym Zakładzie Opieki Zdrowotnej w Łapach </t>
  </si>
  <si>
    <t>SAMODZIELNY PUBLICZNY ZAKŁAD OPIEKI ZDROWOTNEJ W ŁAPACH</t>
  </si>
  <si>
    <t>Łapy</t>
  </si>
  <si>
    <t>18-100</t>
  </si>
  <si>
    <t>Janusza Korczaka 23</t>
  </si>
  <si>
    <t xml:space="preserve">główne aspekty inwestycji, opis technologii produkcji i wyposażenia oraz opis produktów. Przedmiotem przedsięwzięcia jest rozbudowa budynku głównego SPZOZ w Łapach o budynek Szpitalnego Oddziału Ratunkowego wraz z adaptacją i dostosowaniem części istniejących pomieszczeń parteru przedmiotowego budynku głównego na zaplecze biurowo-socjalne dla SOR-u, budowa naziemnego lądowiska dla śmigłowców ratownictwa medycznego oraz infrastrukturą towarzyszącą dla całego zamierzenia. Projekt zakłada zakup dokumentacji projektowej oraz usług budowlanych związanych z budową SOR i lądowiska oraz zakupem sprzętu i aparatury medycznej stanowiącej niezbędne wyposażenie SOR. Projekt zakłada również zakup usługi doradczej w zakresie sporządzenia studium wykonalności, koszty nadzoru inwestorskiego oraz promocji. </t>
  </si>
  <si>
    <t>POIS.09.01.00-00-0259/18-00</t>
  </si>
  <si>
    <t>Utworzenie centrum urazowego dla dzieci w Wojewódzkim Szpitalu Zespolonym w Kielcach</t>
  </si>
  <si>
    <t>Przedmiotem projektu jest realizacja następujących zadań: I. Roboty budowlano-montażowe (koszty kwalifikowalne oraz koszty niekwalifikowalne) - wartość ogółem - 3 924 216,84 zł brutto, II. Zakup wyposażenia (koszty kwalifikowalne) - wartość ogółem - 4 780 783,16 zł brutto, w tym: - Tomograf komputerowy z wyposażeniem -1 kpl., - Wyposażenie 2 stanowisk resuscytacji, - Wyposażenie obszaru wstępnej intensywnej terapii, - Kardiomonitor z możliwością pulsoksymetrii – 4 kpl., - Wózek do transportu pacjenta leżącego – 4 szt., - Wyposażenie pracowni endoskopowej z zapleczem. III. Opracowanie studium wykonalności (koszty kwalifikowalne) oraz wniosku o dofinansowanie (koszty niekwalifikowalne) - wartość ogółem - 28 290,00 zł brutto, IV. Opracowanie dokumentacji projektowo-kosztorysowej (koszty kwalifikowalne) - wartość ogółem - 282 900,00 zł brutto, V. Nadzór inwestorski (koszty kwalifikowalne) - wartość ogółem - 40 000,00 zł brutto, VI. Działania informacyjno-promocyjne (koszty kwalifikowalne) - wartość ogółem - 5 000,00 zł brutto.</t>
  </si>
  <si>
    <t>POIS.09.01.00-00-0260/18-00</t>
  </si>
  <si>
    <t>Przebudowa pomieszczeń COM w Jarosławiu na potrzeby utworzenia i wyposażenia SOR wraz z lądowiskiem</t>
  </si>
  <si>
    <t>CENTRUM OPIEKI MEDYCZNEJ</t>
  </si>
  <si>
    <t>Jarosław</t>
  </si>
  <si>
    <t>37-500</t>
  </si>
  <si>
    <t>3 Maja70</t>
  </si>
  <si>
    <t>Projekt zakłada utworzenie w Centrum Opieki Medycznej w Jarosławiu Szpitalnego Oddziału Ratunkowego z niezbędnym wyposażeniem w infrastrukturę medyczną oraz utworzenie lądowiska dla helikopterów na istniejącym budynku wielofunkcyjnym.</t>
  </si>
  <si>
    <t>POIS.09.01.00-00-0261/18-00</t>
  </si>
  <si>
    <t>Przebudowa Izby Przyjęć w Szpitalu Powiatowym w Sokołowie Podlaskim na potrzeby SOR</t>
  </si>
  <si>
    <t>SAMODZIELNY PUBLICZNY ZAKŁAD OPIEKI ZDROWOTNEJ W SOKOŁOWIE PODLASKIM</t>
  </si>
  <si>
    <t>Sokołów Podlaski</t>
  </si>
  <si>
    <t>08-300</t>
  </si>
  <si>
    <t>Księdza Bosco 5</t>
  </si>
  <si>
    <t xml:space="preserve">Projekt dotyczy utworzenia nowego szpitalnego oddziału ratunkowego na bazie istniejącej izby przyjęć. Zakres projektu obejmował będzie następujące zadania: - Przygotowanie projektu (wykonanie projektu budowlanego i studium wykonalności) - Roboty budowlane - przebudowa pomieszczeń Izby przyjęć na potrzeby Szpitalnego Oddziału Ratunkowego wraz z budową podjazdu dla karetek, - Zakup sprzętu medycznego - SOR, - Nadzór inwestorski, - Zarządzanie projektem, - Informacja i promocja. </t>
  </si>
  <si>
    <t>POIS.09.01.00-00-0263/18-00</t>
  </si>
  <si>
    <t>Modernizacja i doposażenie Klinicznego Szpitala Wojewódzkiego Nr 2 im. Św. Jadwigi Królowej w Rzeszowie na potrzeby funkcjonowania centrum urazowego dla dzieci</t>
  </si>
  <si>
    <t xml:space="preserve">Zakres rzeczowy projektu obejmuje: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medycznej. Łączna wartość projektu: 10 327 061,85 zł, z tego wydatki kwalifikowane wynoszą 8 541 300,00 zł. Koszt robót budowlanych, sanitarnych, gazów medycznych i prac elektrycznych wynosi 7 744 681,35 zł (z tego wydatki niekwalifikowane: 1 594 681,35 zł) Koszt wyposażenia medycznego i niemedycznego wynosi 2 391 300,00 zł (wydatki w całości kwalifikowane). Ponadto w ramach projektu planuje się Nadzór inwestorski 7 995,00 zł (wydatek niekwalifikowany) oraz wydatki związane z wynagrodzeniami za opracowanie planów opracowanie planów i projektów w kwocie 183 085,50 zł (wydatek niekwalifikowany). Koszty netto całości projektu (wydatki kwalifikowane i niekwalifikowane) 8 656 068,80 zł., podatek Vat 1 670 993,05 zł. </t>
  </si>
  <si>
    <t>POIS.09.01.00-00-0264/18-00</t>
  </si>
  <si>
    <t>Rozbudowa i doposażenie Samodzielnego Publicznego Zakładu Opieki Zdrowotnej MSWiA w Kielcach celem utworzenia Szpitalnego Oddziału Ratunkowego - I ETAP</t>
  </si>
  <si>
    <t>SAMODZIELNY PUBLICZNY ZAKŁAD OPIEKI ZDROWOTNEJ MINISTERSTWA SPRAW WEWNĘTRZNYCH I ADMINISTRACJI W KIELCACH</t>
  </si>
  <si>
    <t>25-375</t>
  </si>
  <si>
    <t>Wojska Polskiego 51</t>
  </si>
  <si>
    <t>Celem projektu jest utworzenie Szpitalnego Oddziału Ratunkowego w strukturach SP ZOZ MSWiA w Kielcach. W zakres projektu wchodzą roboty budowlane i zakup sprzętu/wyposażenia.</t>
  </si>
  <si>
    <t>POIS.09.01.00-00-0267/18-00</t>
  </si>
  <si>
    <t xml:space="preserve">Poprawa warunków i skuteczności działań ratowniczych SOR w Staszowie celem ponadregionalnego zabezpieczenia ludności w stanach zagrożenia życia </t>
  </si>
  <si>
    <t>Dofinansowanie robót budowlanych w zakresie modernizacji i przebudowy Szpitalnego Oddziału Ratunkowego oraz modernizacja drogi dojazdowo-ewakuacyjnej z SOR i lądowiska dla helikopterów oraz zakup sprzętu medycznego dla SOR-u.</t>
  </si>
  <si>
    <t>POIS.09.01.00-00-0269/18-00</t>
  </si>
  <si>
    <t>Dofinansowanie zakupu sprzętu medycznego dla Szpitalnego Oddziału Ratunkowego w Szpitalu w Nysie.</t>
  </si>
  <si>
    <t>ZESPÓŁ OPIEKI ZDROWOTNEJ W NYSIE</t>
  </si>
  <si>
    <t>Bohaterów Warszawy 34</t>
  </si>
  <si>
    <t xml:space="preserve">Zakres przedmiotowy: 1 ) Zakup aparatury medycznej 1 Szpitalny Oddział Ratunkowy kardiomonitor 4 szt. 2 Szpitalny Oddział Ratunkowy respirator 3 szt. 3 Szpitalny Oddział Ratunkowy USG 1 szt. 4 Szpitalny Oddział Ratunkowy pulsoksymetr 2 szt. 5 Szpitalny Oddział Ratunkowy elektryczne urządzenie do ssania 4 szt. 6 Szpitalny Oddział Ratunkowy zestaw do trudnej intubacji 2 szt. 7 Szpitalny Oddział Ratunkowy zestaw do intubacji i wentylacji 4 szt. 8 Szpitalny Oddział Ratunkowy aparat do powierzchownego ogrzewania pacjenta 1 szt. 2) Zarządzanie projektem 3) Działania informacyjno-promocyjne </t>
  </si>
  <si>
    <t>Dofinansowanie zakupu sprzętu medycznego dla Szpitalnego Oddziału Ratunkowego w Zespole Opieki Zdrowotnej w Bolesławcu</t>
  </si>
  <si>
    <t>Dofinansowanie zakupu sprzętu medycznego dla Szpitalnego Oddziału Ratunkowego w Samodzielnym Publicznym Zespole Zakładów Opieki Zdrowotnej w Gryficach</t>
  </si>
  <si>
    <t>POIS.09.01.00-00-0272/18-00</t>
  </si>
  <si>
    <t>Dofinansowanie zakupu sprzętu medycznego dla Szpitalnego Oddziału Ratunkowego w Samodzielnym Publicznym Zakładzie Opieki Zdrowotnej w Działdowie</t>
  </si>
  <si>
    <t xml:space="preserve">W projekcie zaplanowano następujące zadania: I. Zakup urządzeń I.1. defibrylator - 1 szt., I. 2. respirator- 1 szt., I. 3. USG- 1 szt., I.4. pompa infuzyjna jednostrzykawkowa- 4 szt., I. 5. analizator parametrów krytycznych- 1 szt. I. 6. zestaw do trudnej intubacji- 1 szt., II. Informacja i promocja II.1. Artykuł na stronie www.spzoz-dzialdowo.pl o projekcie i otrzymaniu dofinansowania II.2. Ogłoszenie w prasie lokalnej o zrealizowanym projekcie i otrzymaniu dofinansowania III. 3. Artykuł na stronie www.spzoz-dzialdowo.pl o zrealizowanym projekcie III. Pomoc techniczna III.1. Zarządzanie projektem </t>
  </si>
  <si>
    <t>Dofinansowanie zakupu sprzętu medycznego dla Szpitalnego Oddziału Ratunkowego w Szpitalu Uniwersyteckim im. Karola Marcinkowskiego w Zielonej Górze Sp. z o.o.</t>
  </si>
  <si>
    <t>Zyty 26</t>
  </si>
  <si>
    <t>POIS.09.01.00-00-0274/18-00</t>
  </si>
  <si>
    <t>Dofinansowanie zakupu sprzętu medycznego dla Szpitalnego Oddziału Ratunkowego w Wielospecjalistycznym Szpitalu Samodzielnym Publicznym Zakładzie Opieki Zdrowotnej w Nowej Soli</t>
  </si>
  <si>
    <t>WIELOSPECJALISTYCZNY SZPITAL SAMODZIELNY PUBLICZNY ZAKŁAD OPIEKI ZDROWOTNEJ W NOWEJ SOLI</t>
  </si>
  <si>
    <t>Chałubińskiego 7</t>
  </si>
  <si>
    <t xml:space="preserve">Zakres rzeczowy projektu obejmuje zakup nastepującego sprzetu medycznego: USG 1 szt. respirator transportowy 1 szt. kardiomonitor 2 szt. pulsoksymetr 2 szt. zestaw do trudnej intubacji 1s zt. kapnograf 1 szt. aparat do podgrzewania płynów infuzyjnych 2 szt. defibrylator 2 szt. aparat do powierzchniowego ogrzewania pacjenta 1 szt. </t>
  </si>
  <si>
    <t>Dofinansowanie zakupu sprzętu medycznego dla Szpitalnego Oddziału Ratunkowego w Szpitalu Powiatowym w Zawierciu</t>
  </si>
  <si>
    <t>POIS.09.01.00-00-0276/18-00</t>
  </si>
  <si>
    <t>Dofinansowanie zakupu sprzętu medycznego dla Szpitalnego Oddziału Ratunkowego w SPSK Nr 1 PUM w Szczecinie</t>
  </si>
  <si>
    <t xml:space="preserve">Zakres rzeczowy projektu obejmuje zakup następującego sprzętu medycznego: Kardiomonitor 1 szt. USG 1 szt. Pompa infuzyjna ze stacją dokującą 1 szt. Aparat do podgrzewania płynów infuzyjnych 1 szt. Pulsoksymetr 1 szt. Elektryczne urządzenie do ssania 1 szt. Zestaw do trudnej intubacji 1 szt. </t>
  </si>
  <si>
    <t>Dofinansowanie zakupu sprzętu medycznego dla Szpitalnego Oddziału Ratunkowego w Wejherowie: Szpitale Pomorskie sp. z o. o.</t>
  </si>
  <si>
    <t>Dofinansowanie zakupu sprzętu medycznego dla Szpitalnego Oddziału Ratunkowego w Podhalańskim Szpitalu Specjalistycznym im. Jana Pawła II w Nowym Targu</t>
  </si>
  <si>
    <t>Szpitalna 14</t>
  </si>
  <si>
    <t>POIS.09.01.00-00-0280/18-00</t>
  </si>
  <si>
    <t>Dofinansowanie zakupu sprzętu medycznego dla Szpitalnego Oddziału Ratunkowego Szpitala Powiatowego w Radomsku</t>
  </si>
  <si>
    <t>SZPITAL POWIATOWY W RADOMSKU</t>
  </si>
  <si>
    <t>Radomsko</t>
  </si>
  <si>
    <t>97-500</t>
  </si>
  <si>
    <t>Jagiellońska 36</t>
  </si>
  <si>
    <t xml:space="preserve">Przedmiotem projektu jest doposażenie SOR w niezbędny sprzęt medyczny służący do ratowania życia i zdrowia dzieci, posiadający szereg rozwiązań energooszczędnych, zakupy sprzętowe obejmują: 1. kardiomonitory- 2 szt., 2. defibrylatory- 2 szt., 3. respirator 1 szt., 4. pompy infuzyjne- 6 szt., 5. zestaw do trudnej intubacji 1 szt., 6. aparat do powierzchownego ogrzewania pacjenta- 1 szt. Ponadto, zaplanowano również koszty zarządzania i promocji projektu. </t>
  </si>
  <si>
    <t>POIS.09.01.00-00-0281/18-00</t>
  </si>
  <si>
    <t xml:space="preserve">Dofinansowanie zakupu sprzętu medycznego dla Szpitalnego Oddziału Ratunkowego w Wojskowym Instytucie Medycznym </t>
  </si>
  <si>
    <t>W ramach projektu przewidziano realizację nastepujących zadań: 1. Zakup sprzetu medycznego: - Respirator - 2 szt. - USG - 1 szt. 2. Promocja projektu - zakup i montaż tablicy 3. Zarządzanie projektem</t>
  </si>
  <si>
    <t>POIS.09.01.00-00-0282/18-00</t>
  </si>
  <si>
    <t>Dofinansowanie zakupu sprzętu medycznego dla Szpitalnego Oddziału Ratunkowego w Wojewódzkim Specjalistycznym Szpitalu Dziecięcym im. S. Popowskiego w Olsztynie</t>
  </si>
  <si>
    <t xml:space="preserve">W ramach projektu zaplanowano następujące zadania: 1. Zakup sprzętu: - 4 kardiomonitorów, - 1 respiratora, - 12 pomp infuzyjnych, - 2 aparatów do szybkiego przetaczania płynów, - 2 pulsoksymetrów, - 1 kapnografu, - 1 aparatu do znieczulania, - 2 zestawów do trudnej intubacji. 2. Zarządzanie 3. Informacja i promocja. </t>
  </si>
  <si>
    <t>Dofinansowanie zakupu sprzętu medycznego dla Szpitalnego Oddziału Ratunkowego w Wielospecjalistycznym Szpitalu - Samodzielnym Publicznym Zespole Opieki Zdrowotnej w Zgorzelcu</t>
  </si>
  <si>
    <t>POIS.09.01.00-00-0284/18-00</t>
  </si>
  <si>
    <t>Dofinansowanie zakupu sprzętu medycznego dla Szpitalnego Oddziału Ratunkowego w Wojewódzkim Szpitalu Specjalistycznym im. NMP w Częstochowie</t>
  </si>
  <si>
    <t>WOJEWÓDZKI SZPITAL SPECJALISTYCZNY IM. NAJŚWIĘTSZEJ MARYI PANNY</t>
  </si>
  <si>
    <t>Bialska 104/118</t>
  </si>
  <si>
    <t xml:space="preserve">Zakres przedmiotowy: 1. Zakup sprzętu i wyposażenia: kardiomonitor - 3 defibrylator - 1 respirator - 1 USG - 1 pompa infuzyjna - 3 aparat do podgrzewania płynów infuzyjnych - 2 aparat do szybkiego przetaczania płynów - 3 pulsoksymetr - 2 kapnograf - 2 elektryczne urządzenie do ssania - 3 zestaw do intubacji i wentylacji - 2 aparat do powierzchownego ogrzewania pacjenta - 1 2. Zarządzanie projektem 3. Informacja i promocja: w zakresie zadania przewidziano wykonanie dużej tablicy informacyjnej/pamiątkowej (1 szt.) do umieszczenia na zewnątrz budynku oraz małej tablicy wewnątrz budynku (1 szt.). Ponadto zaplanowano wykonanie plakatów informacyjnych (5 szt) </t>
  </si>
  <si>
    <t>POIS.09.01.00-00-0286/18-00</t>
  </si>
  <si>
    <t>Dofinansowanie zakupu sprzętu medycznego dla Szpitalnego Oddziału Ratunkowego Samodzielnego Publicznego Zespołu Opieki Zdrowotnej w Mińsku Mazowieckim</t>
  </si>
  <si>
    <t>SAMODZIELNY PUBLICZNY ZESPÓŁ OPIEKI ZDROWOTNEJ W MIŃSKU MAZOWIECKIM</t>
  </si>
  <si>
    <t>Mińsk Mazowiecki</t>
  </si>
  <si>
    <t>05-300</t>
  </si>
  <si>
    <t>Szpitalna 37</t>
  </si>
  <si>
    <t xml:space="preserve">Zadania przewidziane do realizacji w projekcie: 1. Zarządzanie projektem. W ramach niniejszego zadania przewidziane jest finansowania kosztów wynagrodzeń a) Kierownika Projektu – koordynacja działań w ramach realizowanego projektu b) Asystenta ds. zamówień publicznych – opracowanie dokumentacji projektowej c) Asystenta ds. promocji – opracowanie materiałów promocyjnych d) Księgowa projektu – rozliczenie projektu 2. Zakup sprzętu medycznego. W ramach zadania zakupiony zostanie następujący sprzęt: a) Kardiomonitor – 5 szt. b) Defibrylator – 1 szt. c) Respirator – 1 szt. d) Aparat USG – 1 szt. e) Pompa infuzyjna – 2 szt. f) Pulsoksymetr – 2 szt. g) Analizator parametrów krytycznych. – 1 szt. 3. Promocja projektu Promocja projektu obejmuje: a) Zakup tablicy informacyjnej b) Ogłoszenie w prasie o rozpoczęciu i założeniach projektu c) Zakup gadżetów promocyjnych (100 długopisów oraz 35 pluszaków z logo UE, POIS oraz projektu) d) Ogłoszenie w prasie o zakończeniu i wynikach projektu e) Zakup tablicy pamiątkowej </t>
  </si>
  <si>
    <t>Dofinansowanie zakupu sprzętu medycznego dla Szpitalnego Oddziału Ratunkowego w Wojewódzkim Szpitalu im. Zofii z Zamoyskich Tarnowskiej w Tarnobrzegu</t>
  </si>
  <si>
    <t>POIS.09.01.00-00-0288/18-00</t>
  </si>
  <si>
    <t xml:space="preserve">Dofinansowanie zakupu sprzętu medycznego dla Szpitalnego Oddziału Ratunkowego w Centralnym Szpitalu Klinicznym Uniwersytetu Medycznego w Łodzi </t>
  </si>
  <si>
    <t xml:space="preserve">W ramach projektu przewiduje się zakup: 1) kardiomonitorów z wyposażeniem (5 szt.) 2) defibrylatora z wyposażeniem (1 szt.) 3) respiratora z wyposażeniem (1 szt.) 4) pomp infuzyjnych z wyposażeniem (5 szt.) 5) aparatu do podgrzewania płynów infuzyjnych (1 szt.) 6) pulsoksymetrów (5 szt.) 7) kapnografu (1 szt.) 8) elektrycznych urządzeń do ssania z wyposażeniem (2 szt.) 9) zestawu do trudnej intubacji z wyposażeniem (1 zestaw) 10) zestawów do intubacji i wentylacji z wyposażeniem (2 zestawy) 11) aparatu do powierzchownego ogrzewania pacjenta z wyposażeniem (1 szt.) </t>
  </si>
  <si>
    <t>POIS.09.01.00-00-0289/18-00</t>
  </si>
  <si>
    <t>Dofinansowanie zakupu sprzętu medycznego dla Szpitalnego Oddziału Ratunkowego w Wojewódzkim Szpitalu Specjalistycznym im. J. Korczaka w Słupsku Sp. z o. o.</t>
  </si>
  <si>
    <t>WOJEWÓDZKI SZPITAL SPECJALISTYCZNY IM. JANUSZA KORCZAKA W SŁUPSKU SP. Z O.O</t>
  </si>
  <si>
    <t>Słupsk</t>
  </si>
  <si>
    <t>76-200</t>
  </si>
  <si>
    <t>Hubalczyków 1</t>
  </si>
  <si>
    <t>Zakup aparatury medycznej – Zakup niezbędnego wyposażenia medycznego dla SOR zgodnie z Rozporządzeniem Ministra Zdrowia w sprawie szpitalnego oddziału ratunkowego.kardiomonitor - 3 szt, respirator – 1 szt. , USG – 1 szt. , pompa infuzyjna – 10 szt, pulsoksymetr – 2 szt., kapnograf – 1 szt., elektryczne urządzenie do ssania – 1 szt, zestaw do intubacji i wentylacji – 1 szt.</t>
  </si>
  <si>
    <t>Dofinansowanie zakupu sprzętu medycznego dla Szpitalnego Oddziału Ratunkowego Szpitala Specjalistycznego w Stalowej Woli</t>
  </si>
  <si>
    <t>Dofinansowanie zakupu sprzętu medycznego dla Szpitalnego Oddziału Ratunkowego SPZOZ Zespół Szpitali Miejskich w Chorzowie</t>
  </si>
  <si>
    <t>Dofinansowanie zakupu sprzętu medycznego dla Szpitalnego Oddziału Ratunkowego w Samodzielnym Publicznym Specjalistycznym Zakładzie Opieki Zdrowotnej w Lęborku</t>
  </si>
  <si>
    <t>POIS.09.01.00-00-0293/18-00</t>
  </si>
  <si>
    <t>Wyposażenie w sprzęt medyczny dla Szpitalnego Oddziału Ratunkowego w Szpitalu Matki Bożej Nieustającej Pomocy w Wołominie</t>
  </si>
  <si>
    <t xml:space="preserve">W ramach realizacji projektu pn. „Zakup sprzętu medycznego dla Szpitalnego Oddziału Ratunkowego Szpitala Matki Bożej Nieustającej Pomocy w Wołominie” planuje się przeprowadzenie następujących działań: • Zakup sprzętu dla SOR: - kardiomonitor - 1 szt. -defibrylator - 1 szt. - respirator transportowy - 2 szt. - USG - 1 szt. - pompa infuzyjna - 4 szt. - aparat do podgrzewania płynów infuzyjnych - 1 szt. - aparat do szybkiego przetaczania płynów - 1 szt. - pulsoksymetr - 3 szt. - kapnograf - 1 - analizator parametr szt. ów krytycznych dla dzieci - 1 szt. - elektryczne urządzenie do ssania dla dzieci - 2 szt. - aparat do znieczulania - 2 szt. - zestaw do trudnej intubacji - 1 szt. - zestaw do intubacji i wentylacji - 1 szt. - aparat do powierzchownego ogrzewania pacjenta - 2 szt. • Informacja i promocja </t>
  </si>
  <si>
    <t>Dofinansowanie zakupu sprzętu medycznego dla Szpitalnego Oddziału Ratunkowego w Specjalistycznym Centrum Medycznym im. św. Jana Pawła II S.A. w Polanicy-Zdroju</t>
  </si>
  <si>
    <t>SPECJALISTYCZNE CENTRUM MEDYCZNE IM. ŚW. JANA PAWŁA II S.A.</t>
  </si>
  <si>
    <t>POIS.09.01.00-00-0295/18-00</t>
  </si>
  <si>
    <t>Dofinansowanie zakupu sprzętu medycznego dla Szpitalnego Oddziału Ratunkowego w Wojewódzkim Szpitalu Podkarpackim im. Jana Pawła II w Krośnie</t>
  </si>
  <si>
    <t>WOJEWÓDZKI SZPITAL PODKARPACKI IM. JANA PAWŁA II W KROŚNIE</t>
  </si>
  <si>
    <t>Korczyńska 57</t>
  </si>
  <si>
    <t xml:space="preserve">Zakres projektu obejmuje zakup następującego sprzętu medycznego: - Kardiomonitor (1 szt.) - Defibrylator (1 szt.) - USG (1 szt.) - Pompa infuzyjna (1 szt.) - Aparat do podgrzewania płynów infuzyjnych (1 szt.) - Aparat do szybkiego przetaczania płynów (4 szt.) - Pulsoksymetr (2 szt.) - Kapnograf (1 szt.) - Analizator parametrów krytycznych (1 szt.) - Elektryczne urządzenie do ssania (3 szt.) - Zestaw do trudnej intubacji (2 szt.) - Zestaw do intubacji i wentylacji (2 szt.) </t>
  </si>
  <si>
    <t>Dofinansowanie zakupu sprzętu medycznego dla Szpitalnego Oddziału Ratunkowego w Szpitalu Uniwersyteckim nr 1 im. dr. A. Jurasza w Bydgoszczy</t>
  </si>
  <si>
    <t>Dofinansowanie zakupu sprzętu medycznego dla Szpitalnego Oddziału Ratunkowego w Wojewódzkim Szpitalu Zespolonym w Elblągu</t>
  </si>
  <si>
    <t>Dofinansowanie zakupu sprzętu medycznego dla Szpitalnego Oddziału Ratunkowego w Górnośląskim Centrum Zdrowia Dziecka w Katowicach</t>
  </si>
  <si>
    <t>POIS.09.01.00-00-0299/18-00</t>
  </si>
  <si>
    <t>Dofinansowanie zakupu sprzętu medycznego dla Szpitalnego Oddziału Ratunkowego w Regionalnym Szpitalu Specjalistycznym im. dr. Wł. Biegańskiego w Grudziądzu</t>
  </si>
  <si>
    <t xml:space="preserve">W ramach projektu przewidziano: - Zarządzanie projektem - Zakup sprzętu medycznego defibrylator - 2 szt. respirator - 1 szt. aparat do podgrzewania płynów infuzyjnych - 2 szt. aparat do szybkiego przetaczania płynów - 1 szt. pulsoksymetr - 1 szt. analizator parametrów krytycznych - 1 szt. elektryczne urządzenie do ssania - 1 szt. zestaw do trudnej intubacji - 1 szt. zestaw do intubacji i wentylacji - 1 szt. aparat do powierzchownego ogrzewania pacjenta - 1 szt. - Promocja projektu </t>
  </si>
  <si>
    <t>Dofinansowanie zakupu sprzętu medycznego dla Szpitalnego Oddziału Ratunkowego w Mazowieckim Szpitalu Wojewódzkim im. św. Jana Pawła II w Siedlcach Sp. z o.o.</t>
  </si>
  <si>
    <t>POIS.09.01.00-00-0301/18-00</t>
  </si>
  <si>
    <t>Dofinansowanie zakupu sprzętu medycznego dla Szpitalnego Oddziału Ratunkowego w Szpitalu Giżyckim Sp. z o. o.</t>
  </si>
  <si>
    <t>"SZPITAL GIŻYCKI" SPÓŁKA Z OGRANICZONĄ ODPOWIEDZIALNOŚCIĄ W RESTRUKTURYZACJI</t>
  </si>
  <si>
    <t>Warszawska 41</t>
  </si>
  <si>
    <t xml:space="preserve">Przedmiotowy zakres projektu obejmuje: Zakup wyposażenia – aparatury medycznej – zadanie będzie obejmowało wyposażenie oddziału ratunkowego w: - kardiomonitor (1 szt.), - defibrylator (1 szt.), - respirator (1 szt.), - pompa infuzyjna (1 szt.), - aparat do podgrzewania płynów infuzyjnych (1 szt.), - aparat do szybkiego przetaczania płynów (1 szt.), - pulsoksymetr (1 szt.), - kapnograf (1 szt.), - analizator parametrów krytycznych (1 szt.), - elektryczne urządzenie do ssania (1 szt.), - aparat do znieczulania (1 szt.), - zestaw do trudnej intubacji (1 szt.), - zestaw do intubacji i wentylacji (1 szt.). W ramach projektu sfinansowana zostanie także jego promocja, poprzez zakup tablicy informacyjno-pamiątkowej o realizacji projektu. Ponadto Wnioskodawca promował będzie projekt i jego rezultaty na swojej stronie internetowej. </t>
  </si>
  <si>
    <t>Dofinansowanie zakupu sprzętu medycznego dla Szpitalnego Oddziału Ratunkowego w Szpitalu Powiatowym w Chrzanowie</t>
  </si>
  <si>
    <t>POIS.09.01.00-00-0303/18-00</t>
  </si>
  <si>
    <t>Dofinansowanie zakupu sprzętu medycznego dla Szpitalnego Oddziału Ratunkowego w Samodzielnym Publicznym Specjalistycznym Szpitalu Zachodnim im. św. Jana Pawła II w Grodzisku Mazowieckim</t>
  </si>
  <si>
    <t xml:space="preserve">Zakres projektu obejmuje zakup nastepującego sprzętu medycznego: Kardiomonitory (liczba sztuk: 3) Aparat USG przenośny (liczba sztuk: 1) Defibrylator (liczba sztuk: 1) Pulsoksymetr (liczba sztuk: 3) Respirator stacjonarny (liczba sztuk: 1) Pompa infuzyjna (liczba sztuk: 3). </t>
  </si>
  <si>
    <t>DOFINANSOWANIE ZAKUPU SPRZĘTU MEDYCZNEGO DLA SZPITALNEGO ODDZIAŁU RATUNKOWEGO W GŁOGOWSKIM SZPITALU POWIATOWYM SP. Z O. O.</t>
  </si>
  <si>
    <t>POIS.09.01.00-00-0305/18-00</t>
  </si>
  <si>
    <t xml:space="preserve">Dofinansowanie zakupu sprzętu medycznego dla Szpitalnego Oddziału Ratunkowego w Wielospecjalistycznym Szpitalu Wojewódzkim w Gorzowie Wlkp. Sp. z o. o. </t>
  </si>
  <si>
    <t xml:space="preserve">W ramach projektu zaplanowano zakup 8 szt. aparatury medycznej służącej do ratowania życia i zdrowia dzieci, zgodnie z Rozporządzeniem Ministra Zdrowia z dnia 3 listopada 2011 r. w sprawie szpitalnego oddziału ratunkowego, w tym: • Defibrylator, • Respirator, • USG, • Pulsoksymetr – 2 szt. • Analizator parametrów krytycznych, • Elektryczne urządzenie do ssania, • Aparat do powierzchownego ogrzewania pacjenta. </t>
  </si>
  <si>
    <t>Dofinansowanie zakupu sprzętu medycznego dla Szpitalnego Oddziału Ratunkowego w SPZZOZ w Przasnyszu</t>
  </si>
  <si>
    <t>POIS.09.01.00-00-0307/18-00</t>
  </si>
  <si>
    <t>Dofinansowanie zakupu sprzętu medycznego dla Szpitalnego Oddziału Ratunkowego w Niepublicznym Zakładzie Opieki Zdrowotnej Szpital im. prof. Z. Religi w Słubicach Sp. z o. o.</t>
  </si>
  <si>
    <t>NIEPUBLICZNY ZAKŁAD OPIEKI ZDROWOTNEJ SZPITAL IM. PROFESORA ZBIGNIEWA RELIGI W SŁUBICACH SPÓŁKA Z OGRANICZONĄ ODPOWIEDZIALNOŚCIĄ</t>
  </si>
  <si>
    <t>Słubice</t>
  </si>
  <si>
    <t>69-100</t>
  </si>
  <si>
    <t>Nadodrzańska 6</t>
  </si>
  <si>
    <t xml:space="preserve">Zakres przedmiotowy projektu: - Zakup aparatury medycznej: • respirator, • USG, • analizator parametrów krytycznych + system do szybkiej diagnostyki kardiologicznej, • aparat do znieczulania, • zestaw do trudnej intubacji z wideolaryngoskopemie szpitalnego oddziału ratunkowego. - Zarządzanie projektem - Promocja i informacja projektu </t>
  </si>
  <si>
    <t>Dofinansowanie zakupu sprzętu medycznego dla Szpitalnego Oddziału Ratunkowego w Szpitalu Wielospecjalistycznym im. dr. Ludwika Błażka w Inowrocławiu</t>
  </si>
  <si>
    <t>Poznańska 97</t>
  </si>
  <si>
    <t>Dofinansowanie zakupu sprzętu medycznego dla Szpitalnego Oddziału Ratunkowego w Miechowie</t>
  </si>
  <si>
    <t>POIS.09.01.00-00-0310/18-00</t>
  </si>
  <si>
    <t>Dofinansowanie zakupu sprzętu medycznego dla Szpitalnego Oddziału Ratunkowego w Szpitalu Wojewódzkim im. Prymasa Kardynała Stefana Wyszyńskiego</t>
  </si>
  <si>
    <t xml:space="preserve">Projekt swym zakresem obejmie zakup niezbędnego sprzętu medycznego służącemu ratowaniu życia i zdrowia dzieci dla SOR oraz działania informacyjno – promocyjne projektu. W ramach projektu zostanie zakupiony następujący sprzęt medyczny: Kardiomonitor (1 szt.), Defibrylator (1szt.), Respirator (1 szt.), USG (1 szt.), Pompa infuzyjna (1 szt.), Pulsoksymetr (4 szt,), Kapnograf (1 szt.), Zestaw do trudnej intubacji (1 szt.), Zestaw do intubacji i wentylacji (1 szt.), Aparat do powierzchniowego ogrzewania pacjenta (1 szt.) </t>
  </si>
  <si>
    <t>Dofinansowanie zakupu sprzętu medycznego dla Szpitalnego Oddziału Ratunkowego w Samodzielnym Publicznym Zakładzie Opieki Zdrowotnej- Zespół Zakładów w Makowie Mazowieckim</t>
  </si>
  <si>
    <t>POIS.09.01.00-00-0312/18-00</t>
  </si>
  <si>
    <t>Dofinansowanie zakupu sprzętu medycznego dla Szpitalnego Oddziału Ratunkowego w Wojewódzkim Centrum Szpitalnym Kotliny Jeleniogórskiej</t>
  </si>
  <si>
    <t xml:space="preserve">Zakres rzeczowy projektu obejmuje: - Zakup sprzętu medycznego - Promocja i informacja - Zarządzanie projektem Sprzęt medyczny planowany do zakupu: • kardiomonitor - 1 sztuka • defibrylator – 2 sztuki • pompa infuzyjna (kroplówkowa) – 8 sztuk • aparat do podgrzewania płynów infuzyjnych – 1 sztuka • pulsoksymetr – 8 sztuk • analizator parametrów krytycznych – 1 sztuka • aparat do znieczulania – 1 sztuka • aparat do powierzchniowego ogrzewania pacjenta -1 sztuka. </t>
  </si>
  <si>
    <t>Dofinansowanie zakupu sprzętu medycznego dla Szpitalnego Oddziału Ratunkowego w Nowodworskim Centrum Medycznym</t>
  </si>
  <si>
    <t>POIS.09.01.00-00-0314/18-00</t>
  </si>
  <si>
    <t>Dofinansowanie zakupu sprzętu medycznego dla Szpitalnego Oddziału Ratunkowego w Wojewódzkim Szpitalu Specjalistycznym we Wrocławiu</t>
  </si>
  <si>
    <t>WOJEWÓDZKI SZPITAL SPECJALISTYCZNY WE WROCŁAWIU</t>
  </si>
  <si>
    <t>Henryka Michała Kamieńskiego 73a</t>
  </si>
  <si>
    <t xml:space="preserve">Zakres rzeczowy projektu obejmuje: Zadanie 1. Zakup aparatury medycznej: wydatki kwalifikowane wartość brutto 272 000,00 wartość netto 251 851,86 zł (podatek VAT 8%) -kardiomonitor - 2szt., -respirator, -USG, -pompa infuzyjna - 3 szt., -aparat do podgrzewania płynów infuzyjnych, -pulsoksymetr - 2 szt., -elektryczne urządzenie do ssania. Zadanie 2 zarządzanie projektem Zadanie 3 Działania informacyjno-promocyjne - w ramach projektu zaplanowano wykonanie 1 tablicy pamiątkowej oraz 2 tabliczek pamiątkowych. </t>
  </si>
  <si>
    <t>POIS.09.01.00-00-0315/18-00</t>
  </si>
  <si>
    <t>Dofinansowanie zakupu sprzętu medycznego dla Szpitalnego Oddziału Ratunkowego w Radomskim Szpitalu Specjalistycznym im. dr. T. Chałubińskiego</t>
  </si>
  <si>
    <t>RADOMSKI SZPITAL SPECJALISTYCZNY IM. DR TYTUSA CHAŁUBIŃSKIEGO</t>
  </si>
  <si>
    <t>Radom</t>
  </si>
  <si>
    <t>26-610</t>
  </si>
  <si>
    <t>Lekarska 4</t>
  </si>
  <si>
    <t xml:space="preserve">W ramach projektu zostaną zrealizowane dwa zadania: I. Zakup aparatury medycznej: 1. Defibrylator – 3 szt. 2. USG – 1 szt. 3. Aparatu do znieczulenia 1 szt. 4. Zestaw do trudnej intubacji – 1 szt. 5. Zestaw do intubacji i wentylacji – 1 szt. 6. Aparat do powierzchownego ogrzewania pacjenta – 1 szt. II. Działania informacyjno-promocyjne. </t>
  </si>
  <si>
    <t>POIS.09.01.00-00-0316/18-00</t>
  </si>
  <si>
    <t>Dofinansowanie zakupu sprzętu medycznego dla Szpitalnego Oddziału Ratunkowego w Nowym Szpitalu w Świebodzinie Sp. z o. o.</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</si>
  <si>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(2 szt.) - Defibrylator (1 szt.) - Respirator (1 szt.) - USG (1 szt.) - Pompa infuzyjna (1 szt.) - Aparat do podgrzewania płynów infuzyjnych (2 szt.) - Aparat do szybkiego przetaczania płynów (2 szt.) - Pulsoksymetr (1 szt.) - Kapnograf (1 szt.) - Elektryczne urządzenie do ssania (2 szt.) - Zestaw do trudnej intubacji (1 szt.). II. Zarządzanie projektem III. Działania informacyjno - promocyjne: - zakup tablicy informacyjnej (1 szt.), - zakup naklejek z logotypami UE (15 szt.), - zakup tablicy pamiątkowej (1 szt.). </t>
  </si>
  <si>
    <t>POIS.09.01.00-00-0317/18-00</t>
  </si>
  <si>
    <t>Dofinansowanie zakupu sprzętu medycznego dla Szpitalnego Oddziału Ratunkowego w Poddębickim Centrum Zdrowia Sp. z o.o.</t>
  </si>
  <si>
    <t>PODDĘBICKIE CENTRUM ZDROWIA SPÓŁKA Z OGRANICZONĄ ODPOWIEDZIALNOŚCIĄ</t>
  </si>
  <si>
    <t>Poddębice</t>
  </si>
  <si>
    <t>99-200</t>
  </si>
  <si>
    <t>Mickiewicza 16</t>
  </si>
  <si>
    <t>Przedmiot projektu: - Zadanie nr 1 Dostawa wyposażenia – kardiomonitor (1 szt.), defibrylator (2 szt.), respirator (2 szt.), aparat do szybkiego przetaczania płynów (2 szt.), kapnograf (1 szt.), aparat do znieczulania (1 szt.), zestaw do trudnej intubacji (1 szt.), aparat do powierzchownego ogrzewania pacjenta (1 szt.). - Zadanie nr 2 Zarządzanie projektem - Zadanie nr 3 Działania informacyjno-promocyjne - tablica informacyjna (1 szt.), tablica pamiątkowa (1 szt.), naklejki na sprzęt (11 szt.), plakaty (20 szt.). Zaplanowano także bezkosztowe formy promocji, tj. oznaczenie dokumentów oraz informacje zamieszczane na stronie internetowej Wnioskodawcy.</t>
  </si>
  <si>
    <t>POIS.09.01.00-00-0318/18-00</t>
  </si>
  <si>
    <t>Dofinansowanie zakupu sprzętu medycznego dla Szpitalnego Oddziału Ratunkowego w Samodzielnym Publicznym Zakładzie Opieki Zdrowotnej w Szamotułach</t>
  </si>
  <si>
    <t>SAMODZIELNY PUBLICZNY ZAKŁAD OPIEKI ZDROWOTNEJ W SZAMOTUŁACH</t>
  </si>
  <si>
    <t>Szamotuły</t>
  </si>
  <si>
    <t>64-500</t>
  </si>
  <si>
    <t>Sukiennicza 13</t>
  </si>
  <si>
    <t xml:space="preserve">W ramach projektu zakupiony zostanie następujący sprzęt: - kardiomonitor - 3 szt. - defibrylator - 1 szt. - - respirator - 1 szt. - USG - 1 szt. - pompa infuzyjna - 4 szt. - aparat do podgrzewania płynów infuzyjnych - 1 szt. - pulsoksymetr - 2 szt. - analizator parametrów krytycznych - 1 szt. - elektryczne urządzenie do ssania - 1 szt. - zestaw do trudnej intubacji - 1 szt. - zestaw do intubacji i wentylacji - 1 szt. Zakres projektu obejmuje także zarządzanie projektem oraz przeprowadzenie działań promocyjnych. </t>
  </si>
  <si>
    <t>POIS.09.01.00-00-0319/18-00</t>
  </si>
  <si>
    <t>Dofinansowanie zakupu sprzętu medycznego dla Szpitalnego Oddziału Ratunkowego w Tomaszowskim Centrum Zdrowia Sp. z o. o.</t>
  </si>
  <si>
    <t>TOMASZOWSKIE CENTRUM ZDROWIA SP. Z O.O.</t>
  </si>
  <si>
    <t>Tomaszów Mazowiecki</t>
  </si>
  <si>
    <t>97-200</t>
  </si>
  <si>
    <t>Jana Pawła II 35</t>
  </si>
  <si>
    <t xml:space="preserve">Zakres rzeczowo – finansowy 1. Zakup aparatury medycznej: kardiomonitor - 5 szt. defibrylator - 1 szt., aparat USG - 1 szt., pompa infuzyjna - 5 szt., kapnograf - 1 szt., analizator parametrów krytycznych - 1 szt., zestaw do trudnej intubacji 1szt., zestaw do intubacji i wentylacji - 1 szt., 2. Zarządzanie projektem 3. Działania informacyjno – promocyjne </t>
  </si>
  <si>
    <t>Dofinansowanie zakupu sprzętu medycznego dla Szpitalnego Oddziału Ratunkowego w ZOZ OŁAWA</t>
  </si>
  <si>
    <t>W wyniku realizacji inwestycji zostanie zakupiony : - kardiomonitor 1 szt. - respirator 1 szt. , - USG 1 szt., - aparat do znieczulania 1 szt. Ponadto w ramach projektu będzie wybrana firma zewnętrzna, która zajmie się zarządzaniem i rozliczeniem projektu oraz zostaną przeprowadzone działania informacyjno-promocyjne – 3 plakaty informacyjne.</t>
  </si>
  <si>
    <t xml:space="preserve">Dofinansowanie zakupu sprzętu medycznego dla Szpitalnego Oddziału Ratunkowego w Nowym Szpitalu Sp. z o.o. - lokalizacja Nowy Szpital w Świeciu </t>
  </si>
  <si>
    <t>POIS.09.01.00-00-0322/18-00</t>
  </si>
  <si>
    <t>Dofinansowanie zakupu sprzętu medycznego dla Szpitalnego Oddziału Ratunkowego w Nowym Szpitalu w Olkuszu Sp. z o. o.</t>
  </si>
  <si>
    <t>NOWY SZPITAL W OLKUSZU SP. Z O.O.</t>
  </si>
  <si>
    <t xml:space="preserve">W ramach zakresu przedmiotowego niniejszego projektu zaplanowano: I. Zakup aparatury medycznej – obejmuje zakup 8 szt. następującego sprzętu medycznego - niezbędnego wyposażenia medycznego dla SOR zgodnie z Rozporządzeniem Ministra Zdrowia w sprawie szpitalnego oddziału ratunkowego: - Kardiomonitor (2 szt.) - Respirator (1 szt.) - USG (1 szt.) - Pulsoksymetr (3 szt.) - Aparat do znieczulania (1 szt.) II. Zarządzanie projektem III. Działania informacyjno - promocyjne - obejmują: - zakup tablicy informacyjnej (1 szt.),, - zakup naklejek z logotypami UE (15 szt.), - zakup tablicy pamiątkowej (1 szt.). </t>
  </si>
  <si>
    <t>POIS.09.01.00-00-0323/18-00</t>
  </si>
  <si>
    <t>Dofinansowanie zakupu sprzętu medycznego dla Szpitalnego Oddziału Ratunkowego w Samodzielnym Publicznym Zespole Opieki Zdrowotnej w Kędzierzynie-Koźlu</t>
  </si>
  <si>
    <t>SAMODZIELNY PUBLICZNY ZESPÓŁ OPIEKI ZDROWOTNEJ</t>
  </si>
  <si>
    <t>Kędzierzyn-Koźle</t>
  </si>
  <si>
    <t>47-200</t>
  </si>
  <si>
    <t>24 Kwietnia 5</t>
  </si>
  <si>
    <t xml:space="preserve">Zakres przedmiotowy projektu – Zadanie nr 1 Dostawa wyposażenia - planuje się zakup następującego wyposażenia: kardiomonitor 3 (szt.), defibrylator 1 (szt.), USG (1 szt.), pompa infuzyjna (2 szt.), aparat do szybkiego przetaczania płynów 1 (szt.), pulsoksymetr (2 szt.), elektryczne urządzenie do ssania (2 szt.). – Zadanie nr 2 Promocja projektu - zaplanowano następujące formy promocji - tablica informacyjna (1 szt.), tablica pamiątkowa (1 szt.), naklejki na sprzęt (12 szt.), plakaty (20 szt.). Zaplanowano także bezkosztowe formy promocji, tj. oznaczenie dokumentów oraz informacje zamieszczane na stronie internetowej Wnioskodawcy. – Zadanie nr 3 – zarządzanie projektem – obejmuje wszystkie niezbędne czynności dla prawidłowego prowadzenia i rozliczenia projektu. </t>
  </si>
  <si>
    <t>Dofinansowanie zakupu sprzętu medycznego dla Szpitalnego Oddziału Ratunkowego w Samodzielnym Publicznym Zespole Opieki Zdrowotnej w Krasnymstawie</t>
  </si>
  <si>
    <t>Sobieskiego 4</t>
  </si>
  <si>
    <t>Dofinansowanie zakupu sprzętu medycznego dla Szpitalnego Oddziału Ratunkowego w SP ZOZ Szpitalu Wielospecjalistycznym w Jaworznie</t>
  </si>
  <si>
    <t>Józefa Chełmońskiego 28</t>
  </si>
  <si>
    <t>POIS.09.01.00-00-0326/18-00</t>
  </si>
  <si>
    <t>Dofinansowanie zakupu sprzętu medycznego dla Szpitalnego Oddziału Ratunkowego w Szpitalu Ogólnym w Wysokiem Mazowieckiem</t>
  </si>
  <si>
    <t xml:space="preserve">Zakres projektu obejmuje: Zadanie nr 1 - zakup aparatury medycznej: - 2 kardiomonitory - Defibrylator - 2 respiratory - 2 pulsoksymetry - aparat do znieczulania Zadanie nr 2 - Zarządzanie projektem - przewidziano wyłonienie podmiotu zewnętrznego, posiadającego doświadczenie w pozyskiwaniu i realizacji Projektów finansowanych z funduszy europejskich, który będzie odpowiedzialny za kompleksowe przygotowanie dokumentacji aplikacyjnej prowadzenie i rozliczenie projektu zgodnie z wytycznymi Instytucji Zarządzającej. Zadanie 3 - Działania informacyjne promocyjne - zakup tablicy informacyjnej oraz organizację spotkania informacyjnego promującego projekt. </t>
  </si>
  <si>
    <t>POIS.09.01.00-00-0327/18-00</t>
  </si>
  <si>
    <t>Dofinansowanie zakupu sprzętu medycznego dla Szpitalnego Oddziału Ratunkowego w Powiatowym Centrum Zdrowia w Kartuzach</t>
  </si>
  <si>
    <t xml:space="preserve">W projekcie zaplanowano następujące zadania: - Działania informacyjno-promocyjne - Dostawa, montaż i uruchomienie specjalistycznej aparatury medycznej ratującej życie dzieci na potrzeby SOR przy PCZ w Kartuzach Zakres dostawy kształtuje się następująco: - Kardiomonitor – 2 szt. - Defibrylator – 2 szt., - Respirator – 1 szt., - Aparat do podgrzewania płynów infuzyjnych – 1 szt., - Pulsoksymetr – 2 szt., - Kapnograf – 1 szt., - Analizator parametrów krytycznych – 1 szt., - Aparat do znieczulania – 1 szt., - Zestaw do trudnej intubacji - 2 szt. - Zestaw do intubacji i wentylacji – 4 szt. </t>
  </si>
  <si>
    <t>Dofinansowanie zakupu sprzętu medycznego dla Szpitalnego Oddziału Ratunkowego w Samodzielnym Publicznym Zakładzie Opieki Zdrowotnej w Puławach</t>
  </si>
  <si>
    <t>POIS.09.01.00-00-0329/18-00</t>
  </si>
  <si>
    <t>DOFINANSOWANIE ZAKUPU SPRZĘTU MEDYCZNEGO DLA SZPITALNEGO ODDZIAŁU RATUNKOWEGO W WOJEWÓDZKIM SZPITALU SPECJALISTYCZNYM W LEGNICY</t>
  </si>
  <si>
    <t>Jarosława Iwaszkiewicza 5</t>
  </si>
  <si>
    <t xml:space="preserve">W ramach projektu planuje się zakup wyposażenia medycznego, dzięki któremu nastąpi znacząca poprawa bezpieczeństwa pacjentów przyjmowanych na Szpitalnym Oddziale Ratunkowym w stanach bezpośredniego zagrożenia życia. Sprzęt, który planuje się zakupić w ramach projektu to: 1. KARDIOMONITORY (4 SZTUKI) 2. DEFIBRYLATOR (1 sztuka) 3. RESPIRATOR (2 sztuki) 4. ULTRASONOGRAF (1 sztuka) 5. POMPY INFUZYJNE (6 sztuk) 6. APARAT DO PODGRZEWANIA PŁYNÓW INFUZYJNYCH (2 sztuki) 7. APARAT DO SZYBKIEGO PRZETACZANIA PŁYNÓW (2 sztuki) 8. PULSOKSYMETRY (4 sztuki) 9. ZESTAW DO TRUDNEJ INTUBACJI (1 sztuka) Ponadto w ramach realizacji projektu zaplanowano przeprowadzenie działań informacyjno – promocyjnych projektu. </t>
  </si>
  <si>
    <t>Dofinansowanie zakupu sprzętu medycznego dla Szpitalnego Oddziału Ratunkowego w Samodzielnym Publicznym Zespole Opieki Zdrowotnej w Kościanie</t>
  </si>
  <si>
    <t>POIS.09.01.00-00-0331/18-00</t>
  </si>
  <si>
    <t>Dofinansowanie zakupu sprzętu medycznego dla Szpitalnego Oddziału Ratunkowego w Szpitalu im.M.Kopernika w Łodzi</t>
  </si>
  <si>
    <t>Dofinansowanie zakupu sprzętu medycznego dla Szpitalnego Oddziału Ratunkowego w Szpitalu Specjalistycznym im. H. Klimontowicza w Gorlicach</t>
  </si>
  <si>
    <t>POIS.09.01.00-00-0333/18-00</t>
  </si>
  <si>
    <t>Dofinansowanie zakupu sprzętu medycznego dla Szpitalnego Oddziału Ratunkowego Uniwersyteckiego Dziecięcego Szpitala Klinicznego w Białymstoku</t>
  </si>
  <si>
    <t>Przedmiotem projektu jest dofinansowanie zakupu sprzętu medycznego dla Szpitalnego Oddziału Ratunkowego działającego w ramach Uniwersyteckiego Dziecięcego Szpitala Klinicznego w Białymstoku. Określony zakres projektu jest wynikiem analizy stanu wyposażenia w aspekcie możliwości świadczenia usług ratujących życie. W ramach projektu zostanie nabytych 12 szt. sprzętu i aparatury medycznej: kardiomonitor – 3 szt., defibrylator – 2 szt., USG – 1 szt., pulsometr 3 szt., elektryczne urządzenie do ssania – 2 szt., zestaw do trudnej intubacji 1 szt.</t>
  </si>
  <si>
    <t>POIS.09.01.00-00-0334/18-00</t>
  </si>
  <si>
    <t>Dofinansowanie zakupu sprzętu medycznego dla Szpitalnego Oddziału Ratunkowego w Janowie Lubelskim</t>
  </si>
  <si>
    <t>SAMODZIELNY PUBLICZNY ZESPÓŁ ZAKŁADÓW OPIEKI ZDROWOTNEJ W JANOWIE LUBELSKIM</t>
  </si>
  <si>
    <t>Jana Zamoyskiego 149</t>
  </si>
  <si>
    <t xml:space="preserve">Projekt polega na doposażeniu Szpitalnego Oddziału Ratunkowego SPZZOZ w Janowie Lubelskim w niezbędny sprzęt medyczny służący do ratowania życia i zdrowia pacjentów, tj.: Kardiomonitor (2 szt.), Defibrylator (2 szt.), Respirator (1 szt.), USG (1 szt.), Pompa infuzyjna (15 szt.), Aparat do podgrzewania płynów infuzyjnych (1 szt.), Pulsoksymetr (1 szt.), Kapnograf (1 szt.), Analizator parametrów krytycznych (1 szt.), Elektryczne urządzenie do ssania (1 szt.), Zestaw do trudnej intubacji (1 szt.), Zestaw do intubacji i wentylacji (4 szt.). Koszty w ramach projektu: Zadanie 1. Zakup aparatury medycznej Zadanie 2. Zarządzanie projektem Zadanie 3. Działania informacyjno-promocyjne </t>
  </si>
  <si>
    <t>Dofinansowanie zakupu sprzętu medycznego dla Szpitalnego Oddziału Ratunkowego w Regionalnym Centrum Zdrowia Sp. z o.o. w Lubinie</t>
  </si>
  <si>
    <t>Dofinansowanie zakupu sprzętu dla Szpitalnego Oddziału Ratunkowego w Pleszewskim Centrum Medycznym w Pleszewie</t>
  </si>
  <si>
    <t>Dofinansowanie zakupu sprzętu medycznego dla Szpitalnego Oddziału Ratunkowego w Zespole Opieki Zdrowotnej w Suchej Beskidzkiej</t>
  </si>
  <si>
    <t>POIS.09.01.00-00-0338/18-00</t>
  </si>
  <si>
    <t>Dofinansowanie zakupu sprzętu medycznego dla Szpitalnego Oddziału Ratunkowego w Samodzielnym Publicznym Zespole Opieki Zdrowotnej we Włodawie</t>
  </si>
  <si>
    <t>SAMODZIELNY PUBLICZNY ZESPÓŁ OPIEKI ZDROWOTNEJ WE WŁODAWIE</t>
  </si>
  <si>
    <t>al. Józefa Piłsudskiego 64</t>
  </si>
  <si>
    <t xml:space="preserve">Przedmiot projektu: 1. Głównym założeniem projektu jest zakup sprzętu medycznego na potrzeby Szpitalnego Oddziału Ratunkowego. Wnioskodawca planuje zakup wyszczególnionego poniżej sprzętu medycznego: a) kardiomonitor – 2 sztuki, b) defibrylator – 2 sztuki, c) respirator – 1 sztuka, d) USG – 1 sztuka, e) pompa infuzyjna – 5 sztuk, f) pulsoksymetr – 2 sztuki, g) kapnograf – 1 sztuka, h) elektryczne urządzenia do ssania – 2 sztuki. 2. Działania informacyjno – promocyjne, w ramach których zaplanowano zakup: a) dwóch artykułów prasowych b) naklejek na zakupiony w ramach projektu sprzęt c) tablicy informacyjno-pamiątkowej. </t>
  </si>
  <si>
    <t>POIS.09.01.00-00-0339/18-00</t>
  </si>
  <si>
    <t xml:space="preserve">Dofinansowanie zakupu sprzętu medycznego dla Szpitalnego Oddziału Ratunkowego w Zespole Opieki Zdrowotnej „Szpitala Powiatowego” w Sochaczewie </t>
  </si>
  <si>
    <t>ZESPÓŁ OPIEKI ZDROWOTNEJ „SZPITALA POWIATOWEGO” W SOCHACZEWIE</t>
  </si>
  <si>
    <t>Batalionów Chłopskich 3/7</t>
  </si>
  <si>
    <t xml:space="preserve">Przedmiot projektu: 1. Głównym założeniem projektu jest zakup sprzętu medycznego na potrzeby Szpitalnego Oddziału Ratunkowego. Wnioskodawca planuje zakup wyszczególnionego poniżej sprzętu medycznego: a) kardiomonitor – 1 sztuka, b) defibrylator – 1 sztuka, c) respirator – 2 sztuki, d) analizator parametrów krytycznych – 1 sztuka, e) elektryczne urządzenia do ssania – 2 sztuki, f) aparat do znieczulania – 1 sztuka, g) zestaw do trudnej intubacji – 1 sztuka, 2. Zarządzanie projektem. W ramach działania zaplanowano wynagrodzenie dla pracowników odpowiedzialnych za finansowo-księgową realizację projektu, rozliczanie projektu, przygotowanie i przeprowadzenie zamówień publicznych, przygotowanie specyfikacji technicznej planowanego do zakupienia sprzętu oraz określenie technicznych parametrów optymalnego wyposażenia medycznego na potrzeby SOR. 3. Działania informacyjno – promocyjne, w ramach których zaplanowano zakup: a) dwóch artykułów prasowych b) naklejek na zakupiony w ramach projektu sprzęt c) dwóch tablic informacyjno-pamiątkowych </t>
  </si>
  <si>
    <t>POIS.09.01.00-00-0340/18-00</t>
  </si>
  <si>
    <t>Dofinansowanie zakupu sprzętu medycznego dla Szpitalnego Oddziału Ratunkowego w Zespole Opieki Zdrowotnej w Skarżysku – Kamiennej</t>
  </si>
  <si>
    <t xml:space="preserve">Aby osiągnąć zdefiniowane wyżej cele projektu należy doposażyć Szpitalny Oddział Ratunkowy w aparaturę medyczną i sprzęt poprzez zakup następujących urządzeń: - kardiomonitor - 4 szt. - USG - 1 szt. - pompa infuzyjna - 10 szt. - aparat do znieczulania - 1 szt. - zestaw do trudnej intubacji - 2 szt. Ponadto celem ubiegania się o dofinansowanie koniecznym jest zarządzanie. Celem wypełnienia obowiązków w zakresie informacji i promocji koniecznym sfinansowanie odpowiednich narzędzi informacyjno. ZOZ w Skarżysku-Kamiennej wypełniając obowiązek informowania o zakresie realizowanego projektu i wsparciu ze środków Funduszy Europejskich zastosuje instrumenty promocyjno-informacyjne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 </t>
  </si>
  <si>
    <t>Dofinansowanie zakupu sprzętu medycznego dla Szpitalnego Oddziału Ratunkowego w Samodzielnym Publicznym Zespole Opieki Zdrowotnej w Brzesku</t>
  </si>
  <si>
    <t>POIS.09.01.00-00-0342/18-00</t>
  </si>
  <si>
    <t>Dofinansowanie zakupu sprzętu medycznego dla Szpitalnego Oddziału Ratunkowego ZOZ w Oświęcimiu</t>
  </si>
  <si>
    <t>W ramach projektu Wnioskodawca przewiduje realizację następujących zadań: 1. Zadanie 1 Zakup aparatury medycznej, w tym: – kardiomonitor 3 szt., – defibrylator 2 szt., – respirator 1 szt., – USG 1 szt., – zestaw do trudnej intubacji 2 szt., 2. Zadanie 2 Zarządzanie projektem, w tym: 3. Zadanie 3 Działania informacyjno – promocyjne, w tym: – tablica informacyjna 1 szt., – tablica pamiątkowa 1 szt., – naklejki/ nalepki – roll-upy 2 szt., – informacja na stronie www Beneficjenta – informacja na wszelkiej dokumentacji związanej z projektem .</t>
  </si>
  <si>
    <t>POIS.09.01.00-00-0343/18-00</t>
  </si>
  <si>
    <t>Dofinansowanie zakupu sprzętu medycznego dla Szpitalnego Oddziału Ratunkowego w Szpitalu im. Mikołaja Kopernika w Gdańsku</t>
  </si>
  <si>
    <t>COPERNICUS PODMIOT LECZNICZY SP. Z O. O.</t>
  </si>
  <si>
    <t xml:space="preserve">W ramach projektu zaplanowano realizację 3 zadań w ramach następujących kategorii: 1. Dostawy sprzętu medycznego [szt.]: defibrylator – 3, respirator – 1, pulsoksymetr – 2, kapnograf - 2 aparat do powierzchownego ogrzewania pacjenta – 1 2. Działania informacyjno 3. Zarządzanie projektem </t>
  </si>
  <si>
    <t xml:space="preserve">Dofinansowanie zakupu sprzętu medycznego dla Szpitalnego Oddziału Ratunkowego w Pałuckim Centrum Zdrowia Sp. z o.o. w Żninie </t>
  </si>
  <si>
    <t>Dofinansowanie zakupu sprzętu medycznego dla Szpitalnego Oddziału Ratunkowego w Kociewskim Centrum Zdrowia Sp. z o.o.</t>
  </si>
  <si>
    <t>POIS.09.01.00-00-0346/18-00</t>
  </si>
  <si>
    <t>Dofinansowanie zakupu sprzętu medycznego dla Szpitalnego Oddziału Ratunkowego w Wojewódzkim Szpitalu Zespolonym w Kielcach</t>
  </si>
  <si>
    <t xml:space="preserve">Zakres projektu obejmuje zakup następującego sprzętu medycznego: - defibrylator – 2 szt., cena jednostkowa - 25 242,84 zł brutto, wartość ogółem – 50 485,68 zł brutto - USG – 1 szt., cena jednostkowa – 105 000,00 zł brutto, wartość ogółem – 105 000,00 zł brutto - aparat do znieczulania – 1 szt., cena jednostkowa – 129 600,00 zł brutto, wartość ogółem – 129 600,00 zł brutto - zestaw do intubacji i wentylacji – 2 szt., cena jednostkowa – 2 689,20 zł brutto, wartość ogółem – 5 378,40 zł brutto </t>
  </si>
  <si>
    <t>POIS.09.01.00-00-0347/18-00</t>
  </si>
  <si>
    <t>Dofinansowanie zakupu sprzętu medycznego dla Szpitalnego Oddziału Ratunkowego w Wojewódzkim Szpitalu Specjalistycznym im. Marii Skłodowskiej-Curie w Zgierzu</t>
  </si>
  <si>
    <t xml:space="preserve">Zakres projektu obejmuje: 1. Zakup sprzętu i aparatury medycznej: Kardiomonitor – 1 szt. Defibrylator – 2 szt. Respirator – 3 szt. USG – 1 szt. Pompa infuzyjna – 4 szt. Aparat do szybkiego przetaczania płynów – 3 szt. Pulsoksymetr – 3 szt. Kapnograf – 1 szt. Analizator parametrów krytycznych – 1 szt. Elektryczne urządzenie do ssania – 1 szt. Zestaw do trudnej intubacji – 1 szt. Zestaw do intubacji i wentylacji – 1 szt. Aparat do powierzchniowego ogrzewania pacjenta – 1 szt. 2. Promocję projektu </t>
  </si>
  <si>
    <t>POIS.09.01.00-00-0348/18-00</t>
  </si>
  <si>
    <t>Dofinansowanie zakupu sprzętu medycznego dla Szpitalnego Oddziału Ratunkowego w Szpitalu Specjalistycznym w Kościerzynie Sp. z o.o.</t>
  </si>
  <si>
    <t xml:space="preserve">W projekcie zaplanowano następujące zadania: I. Zakup urządzeń: kardiomonitor – 2 szt.,defibrylator -1 szt., respirator – 1 szt., USG – 1 szt., pompa infuzyjna – 2 szt. II. Informacja i promocja III. Zarządzanie projektem </t>
  </si>
  <si>
    <t>Dofinansowanie zakupu sprzętu medycznego dla Szpitalnego Oddziału Ratunkowego w Szpitalu Ogólnym im. dr Witolda Ginela w Grajewie</t>
  </si>
  <si>
    <t>POIS.09.01.00-00-0350/18-00</t>
  </si>
  <si>
    <t>Dofinansowanie zakupu sprzętu medycznego dla Szpitalnego Oddziału Ratunkowego w Powiatowym Zakładzie Opieki Zdrowotnej w Starachowicach</t>
  </si>
  <si>
    <t>POWIATOWY ZAKŁAD OPIEKI ZDROWOTNEJ</t>
  </si>
  <si>
    <t>Starachowice</t>
  </si>
  <si>
    <t>27-200</t>
  </si>
  <si>
    <t>Radomska 70</t>
  </si>
  <si>
    <t xml:space="preserve">Koszty w projekcie to: Zakup niezbędnego wyposażenia medycznego dla SOR zgodnie z Rozporządzeniem Ministra Zdrowia w sprawie szpitalnego oddziału ratunkowego: - kardiomonitor - 4 szt. - defibrylator - 1 szt. - respirator - 1 szt. - USG - 1 szt. - aparat do podgrzewania płynów infuzyjnych - 2 szt. - pulsoksymetr - 2 szt. - kapnograf - 2 szt. - zestaw do trudnej intubacji - 1 szt. - zestaw do intubacji i wentylacji - 2 szt. Koszty związane z zarządzaniem i rozliczeniem projektu Promocja projektu - znakiem Unii Europejskiej i znakiem Funduszy Europejskich oznaczone zostaną wszystkie dokumenty związane z realizacją projektu, które podawane będą do wiadomości publicznej. W trakcie trwania projektu zostanie umieszczony plakat na terenie PZOZ w Starachowicach, natomiast po zakończeniu realizacji projektu zostanie umieszczona na budynku tablica informacyjna. Beneficjent zamieści również informacje na temat realizacji projektu, na stronie internetowej Szpitala, a także przekaże osobom i podmiotom uczestniczącym w projekcie informacji, że projekt uzyskał dofinansowanie. Umieszczone zostaną także, naklejki na urządzeniach kupionych w ramach projektu. </t>
  </si>
  <si>
    <t>POIS.09.01.00-00-0351/18-00</t>
  </si>
  <si>
    <t>Dofinansowanie zakupu sprzętu medycznego dla Szpitalnego Oddziału Ratunkowego w Klinicznym Szpitalu Wojewódzkim Nr 2 im. Św. Jadwigi Królowej w Rzeszowie</t>
  </si>
  <si>
    <t xml:space="preserve">Projekt obejmuje zakup wyrobów medycznych: - Defibrylator (2 sztuki), - Respirator (3 sztuki), - USG (1 sztuka), - Zestaw do trudnej intubacji (1 sztuka). Ponadto w ramach projektu planuje się realizację następujących działań informacyjno-promocyjnych: - zakup tablic informacyjno-promocyjnych (2 szt.), - informacja o projekcie na stronie internetowej Beneficjenta, - oznaczenie miejsc realizacji projektu, - informacje prasowe w momencie rozpoczęcia i zakończenia realizacji projektu (2 szt.). </t>
  </si>
  <si>
    <t>POIS.09.01.00-00-0352/18-00</t>
  </si>
  <si>
    <t>Dofinansowanie zakupu sprzętu medycznego dla Szpitalnego Oddziału Ratunkowego w Uniwersyteckim Szpitalu Klinicznym w Opolu</t>
  </si>
  <si>
    <t xml:space="preserve">W ramach projektu przrewidziano następujące zadania: 1. Zakup aparatury medycznej: - kardiomonitor – 4 szt. - defibrylator – 1 szt. - respirator – 1 szt. - pompa infuzyjna – 2 szt. - aparat do podgrzewania płynów infuzyjnych – 1 szt. - pulsoksymetr – 5 szt. 2. Informacja i promocja 3. Pomoc techniczna (zarządzenie projektem) </t>
  </si>
  <si>
    <t>Dofinansowanie zakupu sprzętu medycznego dla Szpitalnego Oddziału Ratunkowego w Szpitalu Wojewódzkim im. Mikołaja Kopernika w Koszalinie</t>
  </si>
  <si>
    <t>POIS.09.01.00-00-0354/18-00</t>
  </si>
  <si>
    <t>Dofinansowanie zakupu sprzętu medycznego dla Szpitalnego Oddziału Ratunkowego dla Dzieci w Samodzielnym Publicznym Specjalistycznym Zakładzie Opieki zdrowotnej "Zdroje" w Szczecinie</t>
  </si>
  <si>
    <t xml:space="preserve">Zakres inwestycji (wydatki kwalifikowalne): 1. Zakup aparatury medycznej Zakup niezbędnego wyposażenia medycznego dla SOR zgodnie z Rozporządzeniem Ministra Zdrowia w sprawie szpitalnego oddziału ratunkowego (wymiana wyeksploatowanego sprzętu na nowy): -kardiomonitor -szt.2 -USG -szt.1 -pulsoksymetr-szt.6 - kapnograf-szt.2 - aparat do powierzchownego ogrzewania pacjenta-szt.1 2. Zarządzanie projektem Koszty związane z zarządzaniem i rozliczeniem projektu. 3. Działania informacyjno-promocyjne Zadanie obejmuje zakup i montaż tablicy informacyjno-promocyjnej, wykonanie nalepek na zakupione wyposażenie medyczne. </t>
  </si>
  <si>
    <t>Dofinansowanie zakupu sprzętu medycznego dla Szpitalnego Oddziału Ratunkowego w Szpitalu Wojewódzkim im. dr. Ludwika Rydygiera w Suwałkach</t>
  </si>
  <si>
    <t>POIS.09.01.00-00-0356/18-00</t>
  </si>
  <si>
    <t>Dofinansowanie zakupu sprzętu medycznego dla Szpitalnego Oddziału Ratunkowego w Wojewódzkim Szpitalu im. Św. Ojca Pio w Przemyślu</t>
  </si>
  <si>
    <t>WOJEWÓDZKI SZPITAL IM. ŚW. OJCA PIO W PRZEMYŚLU</t>
  </si>
  <si>
    <t>Przemyśl</t>
  </si>
  <si>
    <t>37-700</t>
  </si>
  <si>
    <t>Monte Cassino 18</t>
  </si>
  <si>
    <t xml:space="preserve">Przedmiotowy zakres projektu obejmuje: 1. Zakup wyposażenia – aparatury medycznej: - monitor parametrów życiowych (1 szt.) - kardiomonitor – niskiej klasy (3 szt.) - kardiomonitor z modułem kapnografii (1 szt.) - defibrylator – modułowy (1 szt.) - respirator (1 szt.) - USG – convex, linia (1 szt.) - USG przenośnie (1 szt.) - pompa infuzyjna (6 szt.) - aparat do podgrzewania płynów infuzyjnych (2 szt.) - aparat do szybkiego przetaczania płynów (2 szt.) - elektryczne urządzenie do ssania (1 szt.) - zestaw do trudnej intubacji (1 szt.) - zestaw do intubacji i wentylacji (2 szt.) - aparat do powierzchownego ogrzewania pacjenta (1 szt.) </t>
  </si>
  <si>
    <t>Dofinansowanie zakupu sprzętu medycznego dla Szpitalnego Oddziału Ratunkowego w SP ZOZ WSS nr 3 w Rybniku</t>
  </si>
  <si>
    <t>POIS.09.01.00-00-0358/18-00</t>
  </si>
  <si>
    <t>Dofinansowanie zakupu sprzętu medycznego dla Szpitalnego Oddziału Ratunkowego w Szpitalu Powiatowym im. Prałata J. Glowatzkiego w Strzelcach Opolskich</t>
  </si>
  <si>
    <t>SZPITAL POWIATOWY IM. PRAŁATA J. GLOWATZKIEGO W STRZELCACH OPOLSKICH</t>
  </si>
  <si>
    <t>Opolska 36A</t>
  </si>
  <si>
    <t xml:space="preserve">Zakres rzeczowy projektu: kardiomonitor - 2 szt. respirator - 2 szt. USG - 1 szt. aparat do podgrzewania płynów infuzyjnych - 1 szt. pulsoksymetr - 4 szt. zestaw do trudnej intubacji - 1 szt. Poza tym koszty projektu obejmują; koszty związane z zarządzaniem i rozliczeniem oraz promocją projektu. </t>
  </si>
  <si>
    <t>POIS.09.01.00-00-0359/18-00</t>
  </si>
  <si>
    <t>Dofinansowanie zakupu sprzętu medycznego dla Szpitalnego Oddziału Ratunkowego w Szpitalu Wojewódzkim im. Kardynała Stefana Wyszyńskiego w Łomży</t>
  </si>
  <si>
    <t>al. Aleja Józefa Piłsudskiego 11</t>
  </si>
  <si>
    <t>Zakres projektu obejmuje zakup: -aparatu do znieczulania - aparatu USG oraz zarządzanie projektem i działania informacyjno - promocyjne.</t>
  </si>
  <si>
    <t xml:space="preserve">Dofinansowanie zakupu sprzętu medycznego dla Szpitalnego Oddziału Ratunkowego w Samodzielnym Publicznym Zakładzie Opieki Zdrowotnej w Radzyniu Podlaskim </t>
  </si>
  <si>
    <t>Wisznicka 111</t>
  </si>
  <si>
    <t>POIS.09.01.00-00-0361/18-00</t>
  </si>
  <si>
    <t>Dofinansowanie zakupu sprzętu medycznego dla Szpitalnego Oddziału Ratunkowego Szpitala Specjalistycznego Ducha Świętego w Sandomierzu</t>
  </si>
  <si>
    <t xml:space="preserve">Zakres projektu obejmuje zakup następującego sprzętu medycznego: - Aparat usg - 1 szt. - Aparat do szybkiego przetaczania płynów - 1 szt. - Pulsoksymetr - 1 szt. - Kapnograf - 1 szt. - Analizator parametrów krytycznych - 1 szt. - Aparat do znieczulenia - 1 szt. - Zestaw do trudnej intubacji - 1 szt. - Zestaw do intubacji i wentylacji - 1 szt. Ponadto, w projekcie przewidziano: - koszty zarządzania projektem - koszty promocji projektu </t>
  </si>
  <si>
    <t>POIS.09.01.00-00-0363/18-00</t>
  </si>
  <si>
    <t>Dofinansowanie zakupu sprzętu medycznego dla Szpitalnego Oddziału Ratunkowego w Samodzielnym Publicznym Wojewódzkim Szpitalu Specjalistycznym w Chełmie</t>
  </si>
  <si>
    <t xml:space="preserve">Zakres rzeczowy projektu obejmuje: Zakup niezbędnego wyposażania medycznego (doposażenie SOR) obejmuje łącznie 15 szt. wyposażenia medycznego w tym: - defibrylator 2 szt. - pompa infuzyjna 4 szt. - USG 1 szt. - pulsoksymetr 4 szt. - zestaw do trudnej intubacji 1 szt. - zestaw do intubacji i wentylacji 2 szt. - aparat do powierzchniowego ogrzewania pacjenta 1 szt. Dodatkowo w ramach projektu zaplanowane zostały działania promocyjno-informacyjne (tablica, naklejki, informacja na stronie internetowej). </t>
  </si>
  <si>
    <t xml:space="preserve">Zakres Projektu obejmuje: 1.Remonty wraz z dostosowaniem do obowiązujących przepisów oddziałów udzielających świadczeń zdrowotnych dedykowanych chorobom układu krążenia (2 034,52 m2, wartość-4 742 258,85 PLN), w tym: 1.1 Kliniki Kardiologii (744,82 m2, wartość–2 003 780,70 PLN), 1.2 Kliniki Chorób Naczyń i Chorób Wewnętrznych (1 289,70m2, wartość–2 738 478,15 PLN). 2. Doposażenie oddziałów udzielających świadczeń zdrowotnych dedykowanych chorobom układu krążenia w tym: 2.1. Klinika Kardiologii -Ergometr -Zestaw do prób wysiłkowych -Aparat EKG -Defibrylator -Łóżko rehabilitacyjne -Łóżko rehabilitacyjne, -Aparat USG do badania serca -Angiograf -Pompa do kontrapulsacji wewnątrzaortalnej 2.2. Klinika Chorób Naczyń i Chorób Wewnętrznych -Defibrylator -Zestaw do prób wysiłkowych -Ultrasonograf z oprogramowaniem i wyposażeniem dedykowanym do badań serca </t>
  </si>
  <si>
    <t>Przedmiotem projektu jest wymiana wyposażenia Klinicznego Szpitala Wojewódzkiego im. św. Jadwigi Królowej nr 2 w Rzeszowie na potrzeby funkcjonowania klinik kardiologii, kardiochirurgii i oddziału rehabilitacji kardiologicznej. Projekt w swoim zakresie obejmuje wymianę systemu monitorowania funkcji życiowych pacjenta w Klinicznym Oddziale Kardiochirurgii i Klinicznym Oddziale Kardiologii oraz wymianę aparatu USG w Klinice Rehabilitacji Kardiologicznej. Zakres rzeczowy projektu przewiduje zakup sprzętu celem wymiany przestarzałego wyposażenia: 1.Klinika Kardiochirurgii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 rzut serca. W przypadku monitorów dla Kliniki Kardiochirurgii moduły do pomiarów rzutu serca, CO2, monitorowania przewodnictwa nerwowo- mięśniowego, kapnografia, monitorowanie indeksu bispektralnego. •Przenośne serwery pomiarowe wyposażone w dotykowe ekrany mogące pracować jako monitor transportowy. •Monitory z akumulatorami oraz alarmami wizualnymi i dźwiękowymi. Chłodzenie monitora bez wentylatorów wewnętrznych. •Centrala intensywnego nadzoru dla personelu pielęgniarskiego i lekarskiego. Centrala wyposażona w2 monitory, ekran LCD o przekątnej min 24 cale dla monitorowania 10 pacjentów, z pamięcią trendów i możliwością przesyłu danych do systemów szpitalnych. •Przy centrali drukarka laserowa wraz z zasilaniem awaryjnym. 2. Klinika Kardiologii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t>
  </si>
  <si>
    <t>Zakres projektu obejmuje działania infrastrukturalne zmierzające do odtworzenia zasobów Kliniki Chorób Wewnętrznych i Kardiologii . Ponadto przewiduje się zakup wyposażenia i sprzętu medycznego (kategoria - Urządzenia techniczne i maszyny lub sprzęt – wydatki kwalifikowalne - 3 682 965,00 zł): Aparat RTG z ramieniem C oraz niezbędnym wyposażeniem, Aparat holter EKG z kartami pamięci (6 aparatów, 12 kart pamięci), Holter ciśnieniowy (3 szt.), Rejestrator zdarzeń EKG, Aparat EKG z wózkiem (2 szt.), System elektrofizjologiczny wraz z generatorem z pompą chłodzącą i stymulatorem oraz systemem elektroanatomicznym do trójwymiarowego mapowania serca, modernizacja systemu telemetrii – rozwój o 4 stanowiska monitorowane, w tym jedno IOK (doposażenie Oddziału Intensynsywnej Opieki), Kardiologiczny stół pionizacyjny do testów pochyleniowych, Zestaw do testów wysiłkowych, Łóżka z materacem i szafką przyłóżkową (14 kpl.), Łóżko IT z materacem i szafką przyłóżkową, panel przyłóżkowy do stanowiska IT – stworzenie dodatkowego stanowiska intensywnej terapii w ramach OIOK , pompy infuzyjne (2 szt.), Stymulator zewnętrzny, Defibrylator, system monitorowania hemodynamicznego – 3 kardiomonitory kompatybilne z posiadaną infrastrukturą, monitor do małoinwazyjnego monitorowania hemodynamicznego – 2 szt – jeden na potrzeby Bloku Operacyjnego, jeden na potrzeby Kliniki.</t>
  </si>
  <si>
    <t xml:space="preserve">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 w zakresie wymiany urządzeń już wyeksploatowanych (mających powyżej 11 lat) na nowe, szybsze i bardziej precyzyjne, w tym: angiokardiograf stacjonarny cyfrowy: 1 szt., wstrzykiwacz do podawania kontrastu: 1 szt., defibrylator: 1 szt. </t>
  </si>
  <si>
    <t xml:space="preserve">Przedmiotem projektu jest zakup sprzętu medycznego: • Angiograf – 1 szt., 3 500 000,00 PLN • System informatyczny oparty o system DICOM do: przesyłania, archiwizowania, oceny obrazów echo (z urządzeń pochodzących od różnych producentów), telekonsultacji wewnątrz i poza szpitalnych (w tym pacjentów z AOS) i standaryzacji opisów wyników badań – 1 szt., 450 000,00 PLN • Aparaty EKG przenośne - 11 szt., 154 000,00 PLN • Kardiomonitory z modułem transportowym – 2 szt., 50 000,00 PLN. • Echokardiograf z opcją 3D – 1 szt., 660 000,00 PLN • Echokardiograf – 1 szt., 300 000,00 PLN • System do integracji i zarządzania zapisami EKG – 1 szt., 70 000,00 PLN • Zestaw kardiomonitorów z centralą - 5 szt., 1 287 500,00 PLN • Zestawy do telemetrii elektrokardiograficznej– 6 szt., 180 000,00 PLN </t>
  </si>
  <si>
    <t>W Klinice Ginekologii Onkologicznej do najistotniejszych działań należy: modernizacja istniejącej Pracowni Brachyterapii oraz gabinetów diagnostyczno-zabiegowych i pokoju wzmożonego nadzoru medycznego, poprawa warunków bytowych (socjalnych) pacjentów i jakości nadzoru nad pacjentami, z jednoczesnym zmniejszeniem liczby pacjentów przebywających w jednej sali, zwiększenie i poprawa jakości węzłów sanitarnych, zastosowanie lokalnych instalacji klimatyzacyjnych, wymiana oświetlenia na energooszczędne oświetlenie LED, a także wymiana przestarzałego sprzętu medycznego o zastosowaniu diagnostycznym i terapeutycznym. W Klinice Onkologii zaplanowano: wymianę instalacji elektrycznej i wyposażenie w oświetlenie energooszczędne, zastosowanie lokalnych instalacji klimatyzacyjnych, zmianę funkcji niektórych pomieszczeń w celu lepszego wykorzystania powierzchni i dostosowania ich do wymogów higieniczno-sanitarnych, poprawa warunków socjalno-bytowych pacjentów i warunków pracy kadry medycznej. W Zakładzie Patomorfologii Nowotworów dla poprawy dostępności, jakości i skuteczności leczenia w klinikach CO-I Oddziału w Krakowie planuje się: wymianę wyeksploatowanej i nie funkcjonalnej aparatury i urządzeń niezbędnych do prowadzenia rutynowej diagnostyki morfologicznej u pacjentów, z uwzględnieniem badań diagnostycznych wymaganych do oceny zaawansowania choroby, selekcjonowania chorych do leczenia spersonalizowanego oraz oceny wyników leczenia neoadiuwantowego zgodnie ze standardami unijnymi, dostosowanie urządzeń i aparatury medycznej ZPN do prowadzenia specjalistycznych badań konsultacyjnych (w tym na podstawie cyfrowego zapisu badań laboratoryjnych) dla innych ośrodków medycznych, badań naukowych, prac z zakresu B+R), modernizację urządzeń pracowni ZPN (nowoczesne stanowiska do pobierania i obróbki materiału tkankowego, badań śródoperacyjnych oraz pobierania mrożonych tkanek nowotworowych). W zakresie prac budowlano-remontowych w ZPN planuje się remont wybranych pomieszczeń, moder</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</si>
  <si>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aparatu poligraficznego, - zakup przenośnego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 zakup systemu ciągłego nieinwazyjnego monitorowania ciśnienia tętniczego oraz parametrów hemodynamicznych wraz z funkcją optymalizacji wszczepialnych urządzeń stymulujących, - zakup pompy infuzyjnej. </t>
  </si>
  <si>
    <t>INSTYTUT "CENTRUM ZDROWIA MATKI POLKI"</t>
  </si>
  <si>
    <t xml:space="preserve">Zakres rzeczowy projekty obejmuje: 1. modernizację sali zabiegowej (modernizacja ok 435 m2) przez co Szpital dostosuje się do wciąż rosnących potrzeb spowodowanych zwiększaniem się liczby pacjentów z chorobami cywilizacyjnymi. Wysoki standard sali zabiegowej wykonany w technologii jak dla sali operacyjnej pozwoli w szczególnie trudnych przypadkach na podjęcie interwencji kardiochirurgicznej bez konieczności transportu pacjenta w stanie zagrożenia życia na blok operacyjny szpitala. Stanowić to będzie pełne zabezpieczenie pacjenta w przypadkach zabiegów powikłanych. Zakupiony zostanie nowoczesny sprzęt pozwalający na wykonywanie procedur inwazyjnych raz taki dzięki któremu poprawi się diagnostyka i monitorowanie pacjenta. Ograniczone zostanie zagrożenie sanitarno – epidemiologiczne. 2. zakupu aparatury i sprzętu medycznego, którego Pracownia nie posiada lub który jest mocno wyeksploatowany. Zakupiona zostanie nowoczesna aparatura medyczna stanowiąca niezbędne wyposażenie sali zabiegowej pracowni i pomieszczeń towarzyszących umożliwiająca bezpieczne prawidłowe przeprowadzanie procedur medycznych na najwyższym poziomie: • Zestaw angiograficzny z wyposażeniem • System do elektrofizjologii konwencjonalnej z wyposażeniem • System trójwymiarowego mapowania elektroanatomicznego • Aparat do znieczulenia • Zestaw do laserowego usuwania elektrod z wyposażeniem • Diatermia chirurgiczna • Aparat do badań echokardiograficznych z obrazowaniem 3D i wyposażeniem • Defibrylatory • Kolumna sprzętowa do aparatury elektrofizjologicznej i ablacji • Lampy zabiegowe • System do ultrasonografii wewnątrznaczyniowej • System monitorowania pacjenta • System do infuzji • Aparat EKG • Wyposażenie sal chorych (łóżka, wózek, leżanki diagnostyczne, szafki) • Sprzęt informatyczny • Meble medyczne (stoliki zabiegowe, szafy, wózki zabiegowe i reanimacyjny) • Wyposażenie meblowe. </t>
  </si>
  <si>
    <t xml:space="preserve">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 i 2 na salach oddziału </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</si>
  <si>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Urządzenia będą wykorzystywane także w ramach Ambulatoryjnej Opieki Specjalistycznej. Planowane do zakupienia elementy wyposażenia charakteryzują się wysokim stopniem innowacyjności – szczegółowa specyfikacja poszczególnych urządzeń została zaprezentowana w załączniku do wniosku oraz w treści Studium Wykonalności. Przewidziano zakup urządzeń: - Aparat MR 1,5T – 1 kpl. - Aparat USG – 1 kpl. - Pracownia hybrydowa - angiograf, urządzenia peryferyjne (+ usg wewnątrzżylne) – 1 kpl. - System Jet Stream do trombektomii mechanicznej – 1 kpl. - Stoły operacyjne uniwersalne przezierne wysokiej klasy – 1 kpl. - Aparaty do znieczulenia ogólnego – 2 kpl. - System Omnitrac do operacji otwartych tętniaków piersiowo brzusznych zastępujący asystę 2ch chirurgów – 1 kpl. - Zestaw lamp operacyjnych w systemie LED – 2 kpl. - Kolumna videoskopowa z oprzyrządowaniem do wykonywania zabiegów laparoskopowych – 1 kpl. - Mikroskop operacyjny Vario Zeiss – 1 kpl. - System przesyłu i obrazowania danych z pracowni zabiegowych, sal operacyjnych, AngioTK, MRI, USG – 1 kpl. - Systemy Super Vac do podciśnieniowego oczyszczania ran i owrzodzeń – 3 kpl. - Stanowisko intensywnej terapii – 2 kpl. </t>
  </si>
  <si>
    <t>Staszica 16</t>
  </si>
  <si>
    <t xml:space="preserve">Zakres rzeczowy projektu obejmuje: I.1 Przebudowę pomieszczeń w celu utworzenia sali operacyjnej hybrydowej I.2 Powiększenie Oddziału Anestezjologii i Intensywnej Terapii o dodatkowe 2 łóżka II. Doposażenie oddziałów szpitalnych poprzez zakup aparatury medycznej.Oddział Anestezjologii i Intensywnej Terapii: Monitor do ciągłego pomiaru parametrów hemodynamicznych, Aparat do ciągłych terapii nerkozastępczych, Przyłóżkowy aparat RTG, Defibrylator (2szt.), Respirator transportowy, Łóżko do intensywnej terapii z materacem przeciwodleżynowym (2szt.), Respirator stacjonarny (2szt.), Stacje dokujące (2szt.), Kardiomonitor (2szt.), Centrala monitorująca, Bronchofiberoskop, Urządzenie do ogrzewania pacjenta (2szt.), Videolaryngoskop, Pompa infuzyjna objętościowa (2szt.), Pompa infuzyjna strzykawkowa (12szt.), Analizator parametrów krytycznych. Sala hybrydowa dla potrzeb Kardiologii: Aparat do znieczulenia z monitorem, Defibrylator, Wózek anestezjologiczny, Urządzenie do ogrzewania płynów, Urządzenie do ogrzewania pacjenta, Pompa infuzyjna strzykawkowa (3szt.), Stacja dokująca. Pracownia elektrofizjologii: Angiograf ze stołem hybrydowym, Kardiomonitor, Defibrylator, Kardiostymulator jednojamowy (2szt.), System do badań elektrofizjologicznych serca, System do krioablacji, Echokardiograf, Moduł pacjenta systemu telemonitoringu (10szt.), Aparat do pomiaru krzepliwości krwi. Oddział Kardiologiczny: Pompa do kontrapulsacji wewnątrzaortalnej (2szt.), Defibrylator (5szt.), Respirator stacjonarny, Ssak medyczny przewoźny (3szt.), Aparat EKG 12 kanałowy (2szt.), Ultrasonograf, Rejestrator holterowski EKG 3 kanałowy (2szt.), Rejestrator holterowski EKG 12 kanałowy, Centrala monitorująca, Kardiomonitor (12szt.), Urządzenie do mechanicznego masażu klatki piersiowej, Łóżko do intensywnej terapii z materacem przeciwodleżynowym (2szt.), Łóżko szpitalne (20szt.), Szafka przyłóżkowa (20szt.) </t>
  </si>
  <si>
    <t>Leczenie chorób układu krążenia z wykorzystaniem nowoczesnych technologii w zakresie diagnostyki i terapii w Uniwersyteckim Szpitalu Klinicznym im. Jana Mikulicza Radeckiego we Wrocławiu.</t>
  </si>
  <si>
    <t>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Zakupiony zostanie: Aparat do badań echokardiograficznych, Pompa do kontrpulsacji wewnątrzaortalnej, Monitory przewoźne, Zintegrowany system do stacjonarnego monitorowania funkcji życiowych pacjentów na sali intensywnego nadzoru kardiologicznego, Respirator, Zestaw do testów wysiłkowych z możliwością wykonywania badań ergospirometrycznych, Zestaw do 24-godzinnego monitorowania ekg metodą Holtera, Zestaw do 24-godzinnego monitorowania ciśnienia tętniczego krwi ( 24ABPM), Stół do testów pochyleniowych z nieinwazyjnym monitorowaniem układu krążenia i autonomicznego układu krążenia, Aparat do wykonywania elektrokardiogramu, Pompy przepływowe, Pompy infuzyjne, Defibrylator dwufazowy z opcją stymulacji zewnętrznej, Aparat do wykonywania elektrokardiograficznej stymulacji przezprzełykowej wraz z oprogramowaniem, Łóżka (rodzaj I), Łóżka (rodzaj II), Łóżka (rodzaj III), Aparat ultrasonograficzny, Aparat do ciągłych zabiegów nerkozastępczych i plazmaferezy.</t>
  </si>
  <si>
    <t xml:space="preserve">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W ramach projektu zostanie również zakupiony sprzęt medyczny, który zastąpi zużyty sprzęt medyczny oraz stanowiący doposażenie Oddziału Kardiologicznego, Rehabilitacji Kardiologicznej oraz Pracowni Elektrofizjologii. Ponadto zaplanowano nabycie następujących urządzeń/wyposażenia Oddziału Kardiologii, Rehabilitacji Kardiologicznej i Pracowni Elektrofizjologii: -System elektroanatomiczny 3D – 1 szt. - Wózek leżący – 2 szt. - Wózek siedzący – 2 szt. - Aparat RTG ramię C – 1 szt. - Fartuchy ołowiane – 4 szt. - Rejestrator Holter EKG – 3 szt. - Leżanka wysokość regulowana elektrycznie - 1 szt. (koszt niekwalifikowany) - Kolumna anestezjologiczna – 1 szt. - Aparat do znieczulania – 1 szt. - Echokardiograf – 1 szt. - Stół zabiegowy – 1 szt. - Lampa operacyjna – 1 szt. - Defibrylator – 1 szt. - Ssak elektryczny – 2 szt. - Cykloergometr – 1 szt. (koszt niekwalifikowany) - Rowery treningowe – 2 szt. (koszt niekwalifikowany) - Orbitreg – 1 szt. (koszt niekwalifikowany) - Stół do pionizacji – 1 szt. - Łóżka rehabilitacyjne – 6 szt. - Łóżka standardowe – 25 szt. - Szafki przyłóżkowe – 25 szt. (koszt niekwalifikowany) - Leżanka – 3 szt. (koszt niekwalifikowany) - Aparat EKG – 1 szt. - Bieżnia rehabilitacyjno-kardiologiczna – 1 szt. - Pompa infuzyjna dwustrzykawkowa – 2 szt. </t>
  </si>
  <si>
    <t>3 Maja 13-15</t>
  </si>
  <si>
    <t xml:space="preserve">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 - działania informacyjno-promocyjne, - koszty pośrednie - Opracowanie dokumentacji aplikacyjnej (Wniosku o dofinansowanie oraz Studium wykonalności) </t>
  </si>
  <si>
    <t>Zakres rzeczowy inwestycji obejmuje doposażenie Oddziałów: Chirurgii, I Ortopedii, II Ortopedii, Otolaryngologii oraz przebudowę części pomieszczeń Szpitala, tj. Zakładu Diagnostyki Obrazowej, Bloku Operacyjnego.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</si>
  <si>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 xml:space="preserve">Celem projektu jest modernizacja aparatury i sprzętu medycznego Szpitala w poniżej wymienionym zakresie: • Tor wizyjny endoskopowy ze specjalistycznym instrumentarium ginekologicznym • Aparat USG z głowicą endowaginalną i convex 4D • Monitor funkcji życiowych transportowy • Wieża endoskopowa z trzema wideobronchoskopami oraz dwoma bronchoskopami USG (EBUS) • Spirometr • Kabina bodypletyzmograficzna • Monitor funkcji życiowych transportowy • Łóżka szpitalne elektryczne </t>
  </si>
  <si>
    <t>Długa 1</t>
  </si>
  <si>
    <t xml:space="preserve">ramach projekty zaplanowano zakup następujących urządzeń: Defibrylator z kardiowersją – 3 szt. Aparaty do znieczulenia ogólnego z kardiomonitorem – 7 szt. Wózek do przekładania pacjenta - 1 szt. Aparat rtg przyłóżkowy cyfrowy - 1 szt. Aparat rtg typu ramię C – ortopedyczny – 1 szt. Stół operacyjny ortopedyczny mobilny - 1 szt. Stół operacyjny chirurgia ogólna – 1 szt. Kardiomonitory na salę wybudzeniową – 6 szt. Centrala intensywnego nadzoru – 1 szt. Respirator stacjonarny OIT – 2 szt. Diatermia chirurgiczna – 6 szt. Zestawy narzędzi chirurgicznych, neurochirurgicznych, ortopedycznych, laryngologicznych, kontenerów do sterylizacji narzędzi, piły, wiertarki, zestawy motorowe 1 szt. Łóżka OIT – 13 szt. (koszt niekwalifikowany). </t>
  </si>
  <si>
    <t xml:space="preserve">Projekt przewiduje unowocześnienie wyposażenia medycznego Śląskiego Centrum Chorób Serca w Zabrzu poprzez wymianę zużytej, przestarzałej aparatury i sprzętu medycznego. - Aparat do mierzenia krzepliwości krwi - 3 szt. - Aparat do znieczulania z doposażeniem - 1 szt. - Aparat EKG - 4 szt. - Aparat RTG przewoźny - 1 szt. - Aparat RTG przewoźny z ramieniem C - 1 szt. - Bronchofiberoskop - 2 szt. - Bronchofiberoskop wideo - 1 szt. - Bronchofiberoskop wideo HD - 1 szt. - Defibrylator - 3 szt. - Diatermia chirurgiczna - 3 szt. - Diatermia chirurgiczna do kriochirurgii z przystawką argonową - 1 szt. - Echokardiograf - 2 szt. - Echokardiograf przyłóżkowy - 1 szt. - Gastrofiberoskop - 1 szt. - Inkubator otwarty - 3 szt. - Inkubator zamknięty - 1 szt. - Kardiostymulator - 10 szt. - Lampa czołowa - 1 szt. - Łóżko chorych - 14 szt. - Łóżko dziecięce - 3 szt. - Łóżko intensywnego nadzoru - 9 szt. - Łóżko do intensywnej terapii - 4 szt. - Narzędzia chirurgiczne - 3 szt. - Piła do sternotomii - 6 szt. - Pulsoksymetr - 5 szt. - Rejestrator ciśnień - 3 szt. - Rejestrator holterowski EKG - 21 szt. - Respirator - 5 szt. - Retraktor - 3 szt. - Separator krwi - 1 szt. - Ssak elektryczny - 4 szt. - System do badań dopplerowskich - 1 szt. - Tromboelastometr - 1 szt. - Wstrzykiwacz automatyczny do podawania kontrastu - 1 szt. - Zestaw hemopomp turbinowych do wspomagania serca - 1 szt. - Zestaw monitorujący KCHDZ - 1 szt. - Zestaw monitorujący RDZ - 1 szt. - Zestaw pomp infuzyjnych KCHDZ - 1 szt. - Zestaw pomp infuzyjnych RDZ - 1 szt. </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</si>
  <si>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Zakupiona w ramach projektu aparatura zastąpi w części dotychczasowe wyeksploatowane urządzenia, które wymagają wymiany ze względu na wiek i stan techniczny. Obecne wyposażenie wykorzystuje również przestarzałe technologie, co powoduje ograniczone możliwości diagnostyczne oraz wysokie koszty eksploatacyjne. Ponadto w ramach projektu zostanie zakupiony sprzęt diagnostyczny, którego szpital wcześniej nie posiadał. </t>
  </si>
  <si>
    <t xml:space="preserve">Inwestycja dotyczy zakupu 82 rodzajów (łącznie 408 szt.) aparatury medycznej dla potrzeb Samodzielnego Publicznego Szpitala Klinicznego Nr 1 w Lublinie (wyszczególnienie zawiera 84 pozycje, przy czym wiersze 54 i 74 oraz wiersze 63 i 76 zostały wydzielone ze względu na różne przeznaczenie aparatury, ale dotyczą tego samego rodzaju sprzętów), w tym jednostek: - Klinika Chirurgii Urazowej i Medycyny Ratunkowej, - I Klinika Ginekologii Onkologicznej i Ginekologii, - Klinika Położnictwa i Patologii Ciąży, - Klinika Chorób Wewnętrznych, - II Klinika Anestezjologii i Intensywnej Terapii oraz jednostek pomocniczych: Zakładu Radiologii Lekarskiej, Bloku Operacyjnego, Przyklinicznych Poradni Specjalistycznych (Poradnia Położniczo-Ginekologiczna, Poradnia Ginekologiczna, Poradnia Chirurgii Urazowej, Poradnia Diabetologiczna, Poradnia Endokrynologiczna, Poradnia Kardiologiczna). </t>
  </si>
  <si>
    <t>28 Czerwca 1956 r. nr 135</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</si>
  <si>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 objętych Rozporządzeniem Ministra Zdrowia z dnia 6 listopada 2013 r. w sprawie świadczeń gwarantowanych z zakresu ambulatoryjnej opieki specjalistycznej (Dz. U. z 2016 r. poz. 357 z późn. zm.), Rozporządzeniem Ministra Zdrowia z dnia 22 listopada 2013 r w sprawie świadczeń gwarantowanych z zakresu leczenia szpitalnego (Dz. U. z 2016 r. poz. 694 z późn. zm.), Rozporządzeniem Ministra Zdrowia z 26 czerwca 2012 r. w sprawie wymagań, jakim powinny odpowiadać pod względem fachowym i sanitarnym pomieszczenia i urządzenia podmiotu wykonującego działalność leczniczą (Dz. U. z 2012, pz. 739), § 26 pkt 1.</t>
  </si>
  <si>
    <t>Sobieskiego 9</t>
  </si>
  <si>
    <t>Program kompleksowej ochrony zdrowia prokreacyjnego w Uniwersyteckim Szpitalu Klinicznym w Białymstoku</t>
  </si>
  <si>
    <t>Doposażenie jednostek organizacyjnych Szpitala Uniwersyteckiego w Krakowie w celu utworzenia referencyjnego ośrodka leczenia niepłodności</t>
  </si>
  <si>
    <t>Utworzenie w UCK im. prof. K. Gibińskiego SUM w Katowicach referencyjnego ośrodka leczenia niepłodności</t>
  </si>
  <si>
    <t>„Zakup sprzętu medycznego w celu ochrony zdrowia prokreacyjnego w ośrodku referencyjnym - GPSK UM w Poznaniu”</t>
  </si>
  <si>
    <t>Poprawa udzielania świadczeń zdrowotnych w Instytucie Matki i Dziecka poprzez zakup aparatury medycznej do Kliniki Położnictwa i Ginekologii w ramach utworzenia referencyjnego ośrodka leczenia niepłodności</t>
  </si>
  <si>
    <t>Przedmiotem planowanego przedsięwzięcia jest rozszerzenie aktualnie realizowanej inwestycji pod nazwą „Przebudowa istniejących klinik psychiatrycznych - Etap I” o przebudowę oddziałów F9 w III Klinice Psychiatrycznej oraz F10 w I Klinice Psychiatrycznej – budynek F1’, (które nie zostały uwzględnione w pierwszym etapie projektu). Jednocześnie planowany jest zakup sprzętu medycznego oraz wyposażenia dla wszystkich przebudowanych budynków, zarówno w ramach Etapu I jak i II ww. inwestycji (F1, F2, F3, F4) oraz dla budynku F1’, który w dalszej kolejności przewidziany jest do realizacji w Etapie II.</t>
  </si>
  <si>
    <t>POIS.09.02.00-00-0138/18-00</t>
  </si>
  <si>
    <t>"Nowoczesna diagnostyka i terapia kobiet w Szpitalu Klinicznym im. Prof. W. Orłowskiego CMKP w Warszawie dzięki wzmocnieniu potencjału infrastrukturalnego podmiotu"</t>
  </si>
  <si>
    <t>Czerniakowska 231</t>
  </si>
  <si>
    <t>W ramach projektu planuje się następujące działania: Zakup Urządzeń technicznych i maszyn lub sprzętów: Zakup aparatury medycznej i wyposażenia: aparat do badania nasienia - 1 szt. (wydatek niekwalifikowalny), wydatki kwalifikowalne: Minihisteroskop Betocchciego (Histeroskop zabiegowy) - 3 zestawy, Resektoskop bipolarny (ginekologiczny) - 2 zestawy, Nóż ultradźwiękowy z osprzętem (Nóż harmoniczny) - 1 zestaw, Wieża endoskopowa z torem wizyjnym HD (Tor wizyjny HD) - 1 zestaw, Ultrasonograf z sondami (z sondą przezpochwową wolumetryczną (3D), sondą przezbrzuszną wolumetryczną) - 1 zestaw, Aparat USG z wyposażeniem - kompletem sond - 1 zestaw.</t>
  </si>
  <si>
    <t>POIS.09.02.00-00-0140/18-00</t>
  </si>
  <si>
    <t>Wykorzystanie innowacyjnych metod poprawy zdrowia prokreacyjnego społeczeństwa Województwa Świętokrzyskiego</t>
  </si>
  <si>
    <t xml:space="preserve">Podstawowym celem proj. jest poprawa dostępności świadczeń opieki zdrowotnej w zakresie ratowania życia i zdrowia w stanach nagłych dla mieszkańców regionu pomorskiego i całego kraju dzięki podniesieniu standardu funkcjonowania SOR w strukturach Powiatowego Centrum Zdrowia sp. z o.o. w Kartuzach. W projekcie zaplanowano następujące zadania: Zakup Studium Wykonalności – 19 680,00 zł Działania informacyjno–promocyjne – 3 690,00 zł Dostawa, montaż i uruchomienie specjalistycznej aparatury medycznej ratującej życie na potrzeby SOR przy PCZ w Kartuzach – 585 707,27 zł Zakres dostawy kształtuje się następująco: - Kardiomonitor podstawowy - Kardiomonitor zaawansowany z modułem transportowym - System centralnego monitorowania – centrala pielęgniarska - Mobilny monitor funkcji życiowych - Ultrasonograf z kompletem trzech głowic obrazujących - Endoskop jednorazowy do trudnych intubacji - Automatyczna pompa strzykawkowa - Automatyczna pompa infuzyjna - Respirator z ramieniem układu pacjenta, płucem testowym, i podstawą na kołach - Urządzenie do mechanicznej kompresji klatki piersiowej - Urządzenie do ssania wysokiej wydajności - Łóżko do intensywnej terapii z możliwością przechyłów bocznych i ważenia pacjenta - System aktywnego ogrzewania pacjenta - lama zabiegowa </t>
  </si>
  <si>
    <t xml:space="preserve">Projekt zakłada: a. budowę lądowiska wyniesionego dla śmigłowców ratunkowych wraz z niezbędna infrastrukturą b. zakup wyposażenia c. wykonanie dokumentacji projektowej d. działania informacyjno-promocyjne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3.070.672,32 PLN c. Liczba wybudowanych lotnisk/lądowisk dla śmigłowców: 1 d. Powierzchnia płyty wybudowanego lądowiska: 573,4 m2 </t>
  </si>
  <si>
    <t>Budowa lądowiska i doposażenie w sprzęt medyczny Szpitalnego Oddziału Ratunkowego Szpitala Mrągowskiego Sp. z o.o. w obszarze działania Powiatu Mrągowskiego</t>
  </si>
  <si>
    <t>POIS.12.01.00-00-001/10-00</t>
  </si>
  <si>
    <t>XII.1. Rozwój systemu ratownictwa medycznego - Dostosowanie miejsca startów i lądowań śmigłowców do potrzeb SOR SPZOZ w Mławie.</t>
  </si>
  <si>
    <t>Samodzielny Publiczny Zakład Opieki Zdrowotnej w Mławie</t>
  </si>
  <si>
    <t xml:space="preserve">dr Anny Dobrskiej 1 </t>
  </si>
  <si>
    <t>POIS.12.01.00-00-001/11-00</t>
  </si>
  <si>
    <t>XII.1. Rozwój systemu ratownictwa medycznego - Utworzenie Centrum Urazowego w Szpitalu Wojewódzkim SP ZOZ w Zielonej Górze</t>
  </si>
  <si>
    <t>Szpital Wojewódzki Samodzielny Publiczny Zakład Opieki Zdrowotnej im. Karola Marcinkowskiego w Zielonej Górze</t>
  </si>
  <si>
    <t xml:space="preserve">Zyty 26 </t>
  </si>
  <si>
    <t>POIS.12.01.00-00-002/10-00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</si>
  <si>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</si>
  <si>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</si>
  <si>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</si>
  <si>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POIS.12.01.00-00-002/11-00</t>
  </si>
  <si>
    <t>XII.1. Rozwój systemu ratownictwa medycznego - Centrum urazowe w Wojewódzkim Szpitalu Specjalistycznym w Olsztynie szansą kompleksowego leczenia pacjentów z urazami wielonarządowymi</t>
  </si>
  <si>
    <t>Wojewódzki Szpital Specjalistyczny w Olsztynie</t>
  </si>
  <si>
    <t>POIS.12.01.00-00-003/10-00</t>
  </si>
  <si>
    <t>XII.1. Rozwój systemu ratownictwa medycznego - Budowa lądowiska dla śmigłowców ratunkowych wraz z zapewnieniem komunikacji z SOR w W.S.S. w Zgierzu</t>
  </si>
  <si>
    <t>Wojewódzki Szpital Specjalistyczny im. Marii Skłodowskiej-Curie w Zgierzu</t>
  </si>
  <si>
    <t xml:space="preserve">Parzęczewska 35 </t>
  </si>
  <si>
    <t>POIS.12.01.00-00-003/11-00</t>
  </si>
  <si>
    <t>XII.1. Rozwój systemu ratownictwa medycznego - Budowa i remont oraz doposażenie baz Lotniczego Pogotowia Ratunkowego - ETAP 2</t>
  </si>
  <si>
    <t>SP ZOZ Lotnicze Pogotowie Ratunkowe</t>
  </si>
  <si>
    <t xml:space="preserve">Księżycowa 5 </t>
  </si>
  <si>
    <t xml:space="preserve">  Liczba wybudowanych instytucji ochrony zdrowia - 4</t>
  </si>
  <si>
    <t>POIS.12.01.00-00-004/10-00</t>
  </si>
  <si>
    <t>XII.1. Rozwój systemu ratownictwa medycznego - Utworzenie Centrum Urazowego w Wojewódzkim Szpitalu Specjalistycznym im. M. Kopernika w Łodzi</t>
  </si>
  <si>
    <t>POIS.12.01.00-00-004/11-00</t>
  </si>
  <si>
    <t>XII.1. Rozwój systemu ratownictwa medycznego - Modernizacja i doposażenie Szpitala Wojewódzkiego nr 2 w Rzeszowie na potrzeby funkcjonowania centrum urazowego</t>
  </si>
  <si>
    <t>POIS.12.01.00-00-006/10-00</t>
  </si>
  <si>
    <t>XII.1. Rozwój systemu ratownictwa medycznego - Lądowisko Szpitala w Nysie</t>
  </si>
  <si>
    <t>Zespół Opieki Zdrowotnej</t>
  </si>
  <si>
    <t xml:space="preserve">Świętego Piotra 1 </t>
  </si>
  <si>
    <t>POIS.12.01.00-00-008/10-00</t>
  </si>
  <si>
    <t>XII.1. Rozwój systemu ratownictwa medycznego - Chcemy i możemy Ci pomóc w każdej sytuacji - Budowa lądowiska dla śmigłowców sanitarnych na terenie Szpitala Powiatowego im. E. Biernackiego w Mielcu</t>
  </si>
  <si>
    <t>Szpital Powiatowy im. Edmunda Biernackiego w Mielcu</t>
  </si>
  <si>
    <t>MIELEC</t>
  </si>
  <si>
    <t xml:space="preserve">ŻEROMSKIEGO 22 </t>
  </si>
  <si>
    <t>POIS.12.01.00-00-010/10-00</t>
  </si>
  <si>
    <t>XII.1. Rozwój systemu ratownictwa medycznego - Budowa lądowiska dla helikopterów służących dostępności do Szpitalnego Oddziału Ratunkowego w Ciechanowie</t>
  </si>
  <si>
    <t>POIS.12.01.00-00-011/10-00</t>
  </si>
  <si>
    <t>XII.1. Rozwój systemu ratownictwa medycznego - Przebudowa lądowiska dla helikopterów przy Szpitalu Specjalistycznym im. Jędrzeja Śniadeckiego w Nowym Sączu</t>
  </si>
  <si>
    <t>Szpital Specjalistyczny im. Jędrzeja Śniadeckiego w Nowym Sączu</t>
  </si>
  <si>
    <t xml:space="preserve">Młyńska 10 </t>
  </si>
  <si>
    <t>POIS.12.01.00-00-014/10-00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</si>
  <si>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</si>
  <si>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</si>
  <si>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</si>
  <si>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</si>
  <si>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POIS.12.01.00-00-015/10-00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</si>
  <si>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</si>
  <si>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</si>
  <si>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</si>
  <si>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</si>
  <si>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</si>
  <si>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POIS.12.01.00-00-016/10-00</t>
  </si>
  <si>
    <t>XII.1. Rozwój systemu ratownictwa medycznego - Zwiększenie dostępności do świadczeń zdrowotnych w SPZZOZ w Gryficach poprzez rozbudowę lądowiska</t>
  </si>
  <si>
    <t>POIS.12.01.00-00-017/10-00</t>
  </si>
  <si>
    <t>XII.1. Rozwój systemu ratownictwa medycznego - Budowa lądowiska dla helikopterów na dachu skrzydła Szpitala w Szczecinie-Zdunowie</t>
  </si>
  <si>
    <t>Specjalistyczny Szpital im. prof. Alfreda Sokołowskiego</t>
  </si>
  <si>
    <t xml:space="preserve">A.Sokołowskiego 11 </t>
  </si>
  <si>
    <t>POIS.12.01.00-00-019/10-00</t>
  </si>
  <si>
    <t>XII.1. Rozwój systemu ratownictwa medycznego - Przebudowa lądowiska, podjazdu, wiaduktu i wiaty dla SOR Szpitala Wojewódzkiego w Gorzowie Wlkp.</t>
  </si>
  <si>
    <t>POIS.12.01.00-00-020/10-00</t>
  </si>
  <si>
    <t>Wojewódzki Szpital Specjalistyczny Nr 5 im. "Św. Barbary"</t>
  </si>
  <si>
    <t>POIS.12.01.00-00-021/10-00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</si>
  <si>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</si>
  <si>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</si>
  <si>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</si>
  <si>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</si>
  <si>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</si>
  <si>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POIS.12.01.00-00-024/10-00</t>
  </si>
  <si>
    <t>XII.1. Rozwój systemu ratownictwa medycznego - Budowa lądowiska dla śmigłowców przy Zespole Opieki Zdrowotnej w Oleśnie</t>
  </si>
  <si>
    <t>Zespół Opieki Zdrowotnej w Oleśnie</t>
  </si>
  <si>
    <t>Olesno</t>
  </si>
  <si>
    <t>46-300</t>
  </si>
  <si>
    <t xml:space="preserve">Klonowa 1 </t>
  </si>
  <si>
    <t>POIS.12.01.00-00-025/10-00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</si>
  <si>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</si>
  <si>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</si>
  <si>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POIS.12.01.00-00-026/10-00</t>
  </si>
  <si>
    <t>XII.1. Rozwój systemu ratownictwa medycznego - Remont lądowiska dla helikopterów przy Wojewódzkim Szpitalu Zespolonym w Kielcach mający na celu dostosowanie do obowiązujących przepisów</t>
  </si>
  <si>
    <t>Wojewódzki Szpital Zespolony w Kielcach</t>
  </si>
  <si>
    <t xml:space="preserve">Grunwaldzka 45 </t>
  </si>
  <si>
    <t>POIS.12.01.00-00-027/10-00</t>
  </si>
  <si>
    <t>XII.1. Rozwój systemu ratownictwa medycznego - Budowa lądowiska dla śmigłowców sanitarnych w Szpitalu Wojewódzkim w Poznaniu.</t>
  </si>
  <si>
    <t>Szpital Wojewódzki</t>
  </si>
  <si>
    <t>Juraszów 7 19</t>
  </si>
  <si>
    <t>POIS.12.01.00-00-028/10-00</t>
  </si>
  <si>
    <t>XII.1. Rozwój systemu ratownictwa medycznego - Poprawa skuteczności systemu ratownictwa na Mazurach poprzez budowę lądowiska przy SP ZOZ Giżycko</t>
  </si>
  <si>
    <t>Powiat Giżycki</t>
  </si>
  <si>
    <t xml:space="preserve">Al. 1 Maja 14 </t>
  </si>
  <si>
    <t>POIS.12.01.00-00-033/10-00</t>
  </si>
  <si>
    <t>XII.1. Rozwój systemu ratownictwa medycznego - Modernizacja lądowiska dla śmigłowców ratunkowych w 4 Wojskowym Szpitalu Klinicznym we Wrocławiu</t>
  </si>
  <si>
    <t>POIS.12.01.00-00-034/10-00</t>
  </si>
  <si>
    <t>XII.1. Rozwój systemu ratownictwa medycznego - Budowa lądowiska dla śmigłowców przy Szpitalnym Oddziale Ratunkowym SP ZOZ w Nowym Tomyślu</t>
  </si>
  <si>
    <t>POIS.12.01.00-00-035/10-00</t>
  </si>
  <si>
    <t>XII.1. Rozwój systemu ratownictwa medycznego - Podniesienie dostępności do SOR Szpitala w Bełchatowie poprzez modernizację lądowiska dla śmigłowców</t>
  </si>
  <si>
    <t>Szpital Wojewódzki im. Jana Pawła II</t>
  </si>
  <si>
    <t xml:space="preserve">Czapliniecka 123 </t>
  </si>
  <si>
    <t>POIS.12.01.00-00-036/10-00</t>
  </si>
  <si>
    <t>XII.1. Rozwój systemu ratownictwa medycznego - Podniesienie dostępności do SOR Szpitala Spec. w Gorlicach poprzez budowę lądowiska dla śmigłowców.</t>
  </si>
  <si>
    <t>POIS.12.01.00-00-037/10-00</t>
  </si>
  <si>
    <t>XII.1. Rozwój systemu ratownictwa medycznego - Budowa lądowiska dla śmigłowców na terenie SPZOZ w Krotoszynie</t>
  </si>
  <si>
    <t>POIS.12.01.00-00-038/10-00</t>
  </si>
  <si>
    <t>XII.1. Rozwój systemu ratownictwa medycznego - Podniesienie dostępności do SOR Szpitala Pow. w Chrzanowie przez budowę lądowiska dla śmigłowców</t>
  </si>
  <si>
    <t>POIS.12.01.00-00-039/10-00</t>
  </si>
  <si>
    <t>XII.1. Rozwój systemu ratownictwa medycznego - Budowa lądowiska dla helikopterów w celu poprawy dostępności do Szpitalnego Oddziału Ratunkowego i poprawy jakości ratownictwa medycznego w Powiecie Lęborskim</t>
  </si>
  <si>
    <t>POIS.12.01.00-00-041/10-00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</si>
  <si>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</si>
  <si>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</si>
  <si>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POIS.12.01.00-00-042/10-00</t>
  </si>
  <si>
    <t>XII.1. Rozwój systemu ratownictwa medycznego - Kompleksowa modernizacja lądowiska dla helikopterów w PSZOZ w Inowrocławiu</t>
  </si>
  <si>
    <t>POIS.12.01.00-00-044/10-00</t>
  </si>
  <si>
    <t>XII.1. Rozwój systemu ratownictwa medycznego - Modernizacja lądowiska dla helikopterów przy Wojewódzkim Szpitalu Zespolonym w Kaliszu</t>
  </si>
  <si>
    <t>POIS.12.01.00-00-047/10-00</t>
  </si>
  <si>
    <t>XII.1. Rozwój systemu ratownictwa medycznego - Przebudowa lądowiska w SPZZOZ w Staszowie celem rozwoju ratownictwa medycznego w powiecie staszowskim</t>
  </si>
  <si>
    <t>Samodzielny Publiczny Zespół Zakładów Opieki Zdrowotnej w Staszowie</t>
  </si>
  <si>
    <t xml:space="preserve">11 Listopada 78 </t>
  </si>
  <si>
    <t>POIS.12.01.00-00-050/10-00</t>
  </si>
  <si>
    <t>XII.1. Rozwój systemu ratownictwa medycznego - Lądowisko w Brodnicy szansą poprawy funkcjonowania systemu ratownictwa medycznego</t>
  </si>
  <si>
    <t xml:space="preserve">Wiejska 9 </t>
  </si>
  <si>
    <t>POIS.12.01.00-00-051/10-00</t>
  </si>
  <si>
    <t>XII.1. Rozwój systemu ratownictwa medycznego - Modernizacja i rozbudowa lądowiska dla śmigłowców na terenie Szpitala Specjalistycznego w Chojnicach</t>
  </si>
  <si>
    <t>Szpital Specjalistyczny im. J. K. Łukowicza w Chojnicach</t>
  </si>
  <si>
    <t xml:space="preserve">Leśna 10 </t>
  </si>
  <si>
    <t>POIS.12.01.00-00-053/10-00</t>
  </si>
  <si>
    <t>XII.1. Rozwój systemu ratownictwa medycznego - Modernizacja lądowiska dla helikopterów sanitarnych</t>
  </si>
  <si>
    <t>POIS.12.01.00-00-055/10-00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</si>
  <si>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</si>
  <si>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</si>
  <si>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</si>
  <si>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</si>
  <si>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</si>
  <si>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POIS.12.01.00-00-059/10-00</t>
  </si>
  <si>
    <t>XII.1. Rozwój systemu ratownictwa medycznego - Przebudowa lądowiska wraz z niezbędną infrastrukturą służącą polepszeniu dostępności do Szpitalnego Oddziału Ratunkowego Wojskowego Instytutu Medycznego</t>
  </si>
  <si>
    <t>POIS.12.01.00-00-061/10-00</t>
  </si>
  <si>
    <t>XII.1. Rozwój systemu ratownictwa medycznego - Remont i doposażenie centrum urazowego Szpitala Uniwersyteckiego Nr 1 im. Dr A. Jurasza w Bydgoszczy</t>
  </si>
  <si>
    <t>POIS.12.01.00-00-062/10-00</t>
  </si>
  <si>
    <t>XII.1. Rozwój systemu ratownictwa medycznego - Utworzenie Centrum Urazów Wielonarządowych w Uniwersyteckim Szpitalu Klinicznym w Białymstoku</t>
  </si>
  <si>
    <t>POIS.12.01.00-00-063/10-00</t>
  </si>
  <si>
    <t>XII.1. Rozwój systemu ratownictwa medycznego - DOPOSAŻENIE W SPECJALISTYCZNĄ APARATURĘ MEDYCZNĄ CENTRUM URAZOWEGO W OBECNIE BUDOWANYM CENTRUM MEDYCYNY INWAZYJNEJ</t>
  </si>
  <si>
    <t>POIS.12.01.00-00-064/10-00</t>
  </si>
  <si>
    <t>XII.1. Rozwój systemu ratownictwa medycznego - Budowa i remont oraz doposażenie baz Lotniczego Pogotowia Ratunkowego - ETAP 1.</t>
  </si>
  <si>
    <t xml:space="preserve">  Liczba wybudowanych instytucji ochrony zdrowia - 7</t>
  </si>
  <si>
    <t>POIS.12.01.00-00-065/10-00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</si>
  <si>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</si>
  <si>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</si>
  <si>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 xml:space="preserve">Borowska 213 </t>
  </si>
  <si>
    <t>POIS.12.01.00-00-066/10-00</t>
  </si>
  <si>
    <t>XII.1. Rozwój systemu ratownictwa medycznego - Zakup sprzętu medycznego na potrzeby organizacji Centrum Urazowego w Wojskowym Instytucie Medycznym</t>
  </si>
  <si>
    <t>POIS.12.01.00-00-067/10-00</t>
  </si>
  <si>
    <t>XII.1. Rozwój systemu ratownictwa medycznego - Wyposażenie i uruchomienie Centrum Urazowego w Szpitalu Uniwersyteckim w Krakowie – Etap II</t>
  </si>
  <si>
    <t>POIS.12.01.00-00-068/10-00</t>
  </si>
  <si>
    <t xml:space="preserve">XII.1. Rozwój systemu ratownictwa medycznego - Modernizacja i doposażenie SPSK Nr 4 w Lublinie w celu utworzenia Centrum Urazowego </t>
  </si>
  <si>
    <t xml:space="preserve">ul. Jaczewskiego 8 </t>
  </si>
  <si>
    <t>POIS.12.01.00-00-069/10-00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</si>
  <si>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</si>
  <si>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</si>
  <si>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</si>
  <si>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</si>
  <si>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POIS.12.01.00-00-070/10-00</t>
  </si>
  <si>
    <t>XII.1. Rozwój systemu ratownictwa medycznego - Utworzenie centrum urazowego na bazie wielospecjalistycznego Wojewódzkiego Szpitala Specjalistycznego nr 5 im. Św. Barbary w Sosnowcu</t>
  </si>
  <si>
    <t>Wojewódzki Szpital Specjalistyczny Nr 5 im."Św. Barbary"</t>
  </si>
  <si>
    <t>POIS.12.01.00-00-209/08-00</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</si>
  <si>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</si>
  <si>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</si>
  <si>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</si>
  <si>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</si>
  <si>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POIS.12.01.00-00-211/08-00</t>
  </si>
  <si>
    <t>XII.1. Rozwój systemu ratownictwa medycznego - Zakup aparatury i sprzętu medycznego dla szpitalnego oddziału ratunkowego Szpitala Wojewódzkiego im. Jana Pawła II w Bełchatowie</t>
  </si>
  <si>
    <t>POIS.12.01.00-00-212/08-00</t>
  </si>
  <si>
    <t>XII.1. Rozwój systemu ratownictwa medycznego - Przebudowa pomieszczeń Brzeskiego Centrum Medycznego w Brzegu na Szpitalny Oddział Ratunkowy</t>
  </si>
  <si>
    <t>Powiat Brzeski</t>
  </si>
  <si>
    <t>Brzeg</t>
  </si>
  <si>
    <t>49-300</t>
  </si>
  <si>
    <t xml:space="preserve">Robotnicza 20 </t>
  </si>
  <si>
    <t>POIS.12.01.00-00-213/08-00</t>
  </si>
  <si>
    <t>XII.1. Rozwój systemu ratownictwa medycznego - Podniesienie dostępu do specjalistycznych świadczeń zdrowotnych poprzez wyposażenie Szpitalnego Oddziału Ratunkowego w Nysie</t>
  </si>
  <si>
    <t>NYSA</t>
  </si>
  <si>
    <t xml:space="preserve">ŚWIĘTEGO PIOTRA 1 </t>
  </si>
  <si>
    <t>POIS.12.01.00-00-216/08-00</t>
  </si>
  <si>
    <t>XII.1. Rozwój systemu ratownictwa medycznego - Dostosowanie Szpitalnego Oddziału Ratunkowego w SPZOZ w Brzesku do wymogów obowiązujących przepisów prawa, wraz z wyposażeniem w aparaturę medyczną.</t>
  </si>
  <si>
    <t>POIS.12.01.00-00-217/08-00</t>
  </si>
  <si>
    <t>XII.1. Rozwój systemu ratownictwa medycznego - Zapewnienie skutecznego systemu ratownictwa medycznego poprzez rozbudowę i zakup aparatury medycznej dla SOR-u Szpitala Wojewódzkiego w Opolu</t>
  </si>
  <si>
    <t>Szpital Wojewódzki w Opolu</t>
  </si>
  <si>
    <t>45-372</t>
  </si>
  <si>
    <t xml:space="preserve">Augustyna Kośnego 53 </t>
  </si>
  <si>
    <t>POIS.12.01.00-00-218/08-00</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</si>
  <si>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</si>
  <si>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</si>
  <si>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</si>
  <si>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POIS.12.01.00-00-221/08-00</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</si>
  <si>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</si>
  <si>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</si>
  <si>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 xml:space="preserve">Wieniecka 49 </t>
  </si>
  <si>
    <t>POIS.12.01.00-00-223/08-00</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</si>
  <si>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</si>
  <si>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</si>
  <si>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</si>
  <si>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POIS.12.01.00-00-225/08-00</t>
  </si>
  <si>
    <t>XII.1. Rozwój systemu ratownictwa medycznego - Rozbudowa i remont Szpitalnego Oddziału Ratunkowego Szpitala im. Św. Jadwigi Śląskiej oraz zakup sprzętu medycznego dla potrzeb oddziału</t>
  </si>
  <si>
    <t>Szpital im. św. Jadwigi Śląskiej w Trzebnicy</t>
  </si>
  <si>
    <t xml:space="preserve">Prusicka 53/55 </t>
  </si>
  <si>
    <t xml:space="preserve">Zakres przedmiotowy projektu: - Zakup następującego sprzętu medycznego: • kardiomonitor 2 szt. • defibrylator 1 szt. • respirator 1 szt. • aparat do szybkiego przetaczania płynów 1 szt. • analizator parametrów krytycznych 1 szt. • aparat do powierzchownego ogrzewania pacjenta 2 szt. - Informacja i promocja </t>
  </si>
  <si>
    <r>
      <t xml:space="preserve"> Projekty dotyczące oddziałów o charakterze zabiegowym</t>
    </r>
    <r>
      <rPr>
        <sz val="9"/>
        <color theme="1"/>
        <rFont val="Calibri"/>
        <family val="2"/>
        <charset val="238"/>
        <scheme val="minor"/>
      </rPr>
      <t xml:space="preserve"> 6 </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Istnieje możliwość poprawy/uzupełnienia projektu w zakresie niniejszego kryterium na etapie oceny spełnienia kryteriów wyboru (zgodnie z art. 45 ust. 3 ustawy wdrożeniowej).
</t>
    </r>
    <r>
      <rPr>
        <sz val="7"/>
        <color theme="1"/>
        <rFont val="Calibri"/>
        <family val="2"/>
        <charset val="238"/>
        <scheme val="minor"/>
      </rPr>
      <t xml:space="preserve">6 Dotyczy projektów przewidujących w zakresie wsparcia oddziały o charakterze zabiegowym zgodnie z danymi dostępnymi na platformie danych Baza Analiz Systemowych i Wdrożeniowych.
</t>
    </r>
  </si>
  <si>
    <r>
      <t xml:space="preserve">Udział świadczeń zabiegowych w stosunku do wszystkich świadczeń udzielanych na oddziale o charakterze zabiegowym </t>
    </r>
    <r>
      <rPr>
        <i/>
        <sz val="7"/>
        <color theme="1"/>
        <rFont val="Calibri"/>
        <family val="2"/>
        <charset val="238"/>
        <scheme val="minor"/>
      </rPr>
      <t xml:space="preserve">15 16, </t>
    </r>
    <r>
      <rPr>
        <i/>
        <sz val="10"/>
        <color theme="1"/>
        <rFont val="Calibri"/>
        <family val="2"/>
        <charset val="238"/>
        <scheme val="minor"/>
      </rPr>
      <t>objętym zakresem wsparcia</t>
    </r>
    <r>
      <rPr>
        <i/>
        <sz val="7"/>
        <color theme="1"/>
        <rFont val="Calibri"/>
        <family val="2"/>
        <charset val="238"/>
        <scheme val="minor"/>
      </rPr>
      <t xml:space="preserve"> 17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15   Zgodnie z danymi dostępnymi na platformie danych Baza Analiz Systemowych i Wdrożeniowych.
16 Wg danych za rok poprzedzający rok składania wniosku o dofinansowanie.
17 Dotyczy projektów uwzględniających w zakresie projektu oddziały o charakterze zabiegowym.
</t>
    </r>
  </si>
  <si>
    <r>
      <t xml:space="preserve">Wpływ realizacji projektu na skrócenie średniego czasu hospitalizacji 23 na oddziałach lub innych jednostkach organizacyjnych szpitala objętych zakresem projektu w drugim roku po zakończeniu realizacji projektu w stosunku do roku bazowego (rok poprzedzający rok złożenia wniosku o dofinansowanie).
Istnieje możliwość poprawy/uzupełnienia projektu w zakresie niniejszego kryterium na etapie oceny spełnienia kryteriów wyboru (zgodnie z art. 45 ust. 3 ustawy wdrożeniowej).
</t>
    </r>
    <r>
      <rPr>
        <i/>
        <sz val="7"/>
        <color theme="1"/>
        <rFont val="Calibri"/>
        <family val="2"/>
        <charset val="238"/>
        <scheme val="minor"/>
      </rPr>
      <t>23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</si>
  <si>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r>
      <t>Pozytywna rekomendacja Komitetu Sterującego ds. koordynacji interwencji EFSI w sektorze zdrowia</t>
    </r>
    <r>
      <rPr>
        <sz val="7"/>
        <color theme="1"/>
        <rFont val="Calibri"/>
        <family val="2"/>
        <charset val="238"/>
        <scheme val="minor"/>
      </rPr>
      <t xml:space="preserve"> 
</t>
    </r>
    <r>
      <rPr>
        <b/>
        <u/>
        <sz val="8"/>
        <color theme="1"/>
        <rFont val="Calibri"/>
        <family val="2"/>
        <charset val="238"/>
        <scheme val="minor"/>
      </rPr>
      <t>Dotyczy tylko projektów wybieranych do dofinansowania w trybie pozakonkursowym oraz projektów dotyczących utworzenia nowego ośrodka kardiochirurgicznego dla dzieci niezależnie od trybu wyboru projektu do realizacji.</t>
    </r>
  </si>
  <si>
    <t>Wpływ realizacji projektu na spadek ryzyka wystąpienia zakażeń szpitalnych na oddziałach lub innych jednostkach organizacyjnych szpitala objętych zakresem projektu w stosunku do roku bazowego (rok poprzedzający rok złożenia wniosku o dofinansowanie).
Istnieje możliwość poprawy/uzupełnienia projektu w zakresie niniejszego kryterium na etapie oceny spełnienia kryteriów wyboru (zgodnie z art. 45 ust. 3 ustawy wdrożeniowej).</t>
  </si>
  <si>
    <t>merytoryczne I stopnia dla działania 9.2
(kryterium nr 25) - kryterium premiujące - 1 pkt</t>
  </si>
  <si>
    <t>merytoryczne I stopnia dla działania 9.2
(kryterium nr 26) - kryterium premiujące - 2 pkt</t>
  </si>
  <si>
    <t>Hospitalizacja</t>
  </si>
  <si>
    <t>merytoryczne I stopnia dla działania 9.2
(kryterium nr 24) - kryterium premiujące - 2 pkt</t>
  </si>
  <si>
    <t xml:space="preserve">Odsetek hospitalizacji w podmiocie w stosunku do wartości tego wskaźnika dla danego województwa.
Istnieje możliwość poprawy/uzupełnienia projektu w zakresie niniejszego kryterium na etapie oceny spełnienia kryteriów wyboru (zgodnie z art. 45 ust 3 ustawy wdrożeniowej).
 </t>
  </si>
  <si>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</si>
  <si>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</si>
  <si>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</si>
  <si>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</si>
  <si>
    <t>PI 9a</t>
  </si>
  <si>
    <t>Narzędzie 12</t>
  </si>
  <si>
    <t>Doposażenie pracowni Oddziału Kardiologicznego SP ZOZ MSWiA w Rzeszowie mające na celu poprawę jakości udzielania świadczeń opieki zdrowotnej na rzecz osób dorosłych w zakresie chorób układu krążenia</t>
  </si>
  <si>
    <t>NIE</t>
  </si>
  <si>
    <t>nie dotyczy</t>
  </si>
  <si>
    <t>Kompleksowa opieka perinatalna nad kobietą ciężarną, płodem i noworodkiem w Instytucie "CZMP" w Łodzi</t>
  </si>
  <si>
    <t>Tryby Obsługi Pacjenta w Szpitalnym Oddziale Ratunkowym (TOPSOR)</t>
  </si>
  <si>
    <t>Narzędzie 15</t>
  </si>
  <si>
    <t>POIS.09.01.00-00-0266/18-00</t>
  </si>
  <si>
    <t>Doposażenie Szpitalnego Oddziału Ratunkowego Powiatowego Szpitala Specjalistycznego w Stalowej Woli</t>
  </si>
  <si>
    <t xml:space="preserve">Projekt zakłada modernizację sprzętu i wyposażenia prowadzącą do poprawy efektywności oferowanych usług i podwyższająca komfort pacjentów Powiatowego Szpitala Specjalistycznego w Stalowej Woli. </t>
  </si>
  <si>
    <t>POIS.09.01.00-00-0268/18-00</t>
  </si>
  <si>
    <t>Poprawa jakości i dostępności udzielanych świadczeń zdrowotnych w Niepublicznym Zakładzie Opieki Zdrowotnej Szpital im. prof. Z. Religi w Słubicach Sp. z o.o. o transgranicznym oddziaływaniu</t>
  </si>
  <si>
    <t>Lubuskie</t>
  </si>
  <si>
    <t>Opolskie</t>
  </si>
  <si>
    <t xml:space="preserve">Projekt obejmuje następujące zadnia: - Roboty budowlane - SOR - Roboty budowlane - lądowisko - Urządzenia techniczne i maszyny lub sprzęt - Informacja i promocja </t>
  </si>
  <si>
    <t>POIS.09.01.00-00-0364/18-00</t>
  </si>
  <si>
    <t>Wsparcie baz Lotniczego Pogotowia Ratunkowego (roboty budowlane, doposażenie) – etap 2</t>
  </si>
  <si>
    <t>Mazowieckie</t>
  </si>
  <si>
    <t>Księżycowa 15</t>
  </si>
  <si>
    <t>POIS.09.02.00-00-0139/18-00</t>
  </si>
  <si>
    <t>Doposażenie ośrodka leczenia niepłodności w Uniwersyteckim Centrum Klinicznym w Gdańsku</t>
  </si>
  <si>
    <t xml:space="preserve">W ramach projektu planuje się realizację następujących działań: I. Koszty kwalifikowalne: - opracowanie Studium wykonalności (24 000,00 zł), - działania informacyjno - promocyjne (12 400,00 zł), - zarządzanie projektem (57 500,00 zł), - Zakup 4 szt. aparatury medycznej (1 055 161,00 zł): Aparat USG (270 000,00 zł), Tor wizyjny do badań laparoskopowych i histeroskopowych (500 000,00 zł), Fotel ginekologiczny (15 000,00 zł), System do koagulacji laparoskopowej (270 161,00 zł). II. Koszty niekwalifikowalne (792 219,88 zł) - zakup aparatury medycznej. </t>
  </si>
  <si>
    <t>POIS.09.02.00-00-0145/18-00</t>
  </si>
  <si>
    <t>POIS.09.02.00-00-0146/18-00</t>
  </si>
  <si>
    <t>CENTRUM DOSKONAŁOŚCI ENDOKRYNOLOGII ONKOLOGICZNEJ I MEDYCYNY NUKLEARNEJ (CeDEON)</t>
  </si>
  <si>
    <t>Wymiana akceleratorów liniowych w Centrum Onkologii w Gliwicach w celu poprawy jakości i usprawnienia procesu leczenia onkologicznego – etap nr II</t>
  </si>
  <si>
    <t xml:space="preserve">Roboty budowlane: a) Konstrukcja (Etap 1) - roboty ziemne (piwnica) - wykop oraz odwodnienie wykopu, zagęszczenie podłoża; b) Architektura - Drogi (Etap 1) – roboty przygotowawcze: roboty ziemne pod nawierzchnie placów postojowych; c) Architektura - Roboty budowlane - Stan wykończeniowy (Etap 1) - istniejące pomieszczenie zbiorników - roboty rozbiórkowe, przygotowawcze i naprawcze: roboty murowe, izolacje, tynki, okładziny obudowy, wymiana drzwi, podłoża i posadzki, elewacje, elementy zewnętrzne, zabezpieczenie czasowe stropu piwnicy; d) Instalacje sanitarne – Odstojniki; e) Instalacje sanitarne - Klimatyzacja (Etap 1) - instalacja klimatyzacji, montaż agregatu freonowego, rozruch i uruchomienie urządzeń; f) Instalacje sanitarne - Przyłącze wodno-kanalizacyjne i sieci cieplne (Etap 1) - roboty ziemne przyłącze wodociągowe (projekt i roboty montażowe), wymiana istniejącej sieci wodociągowej, sieć kanalizacyjna, sanitarna i deszczowa, niskoparametrowa sieć ciepłownicza; g) Instalacje sanitarne - Wentylacja mechaniczna (Etap 1) - instalacja wentylacji nawiewno – wywiewnej; h) Instalacje elektryczne i teletechniczne - Elektryczne (Etap 1) - przyłącza energetyczne - roboty ziemne, modernizacja trafostacji, instalacje elektryczne - odgromowa, uziemiająca, wyrównawcza, rozdzielnice i tablice z wyposażeniem; i) Instalacje elektryczne i teletechniczne; Urządzenia techniczne i maszyny lub sprzęt; - monitor kontroli odpadów z drukarką - 1 szt.; - bramki do pomiaru skażeń powierzchniowych (bramka dozymetryczna) - przenośny miernik mocy dawki oraz skażeń promieniowania - 1 szt. - sejf, szafa osłonna na źródła promieniotwórcze - komora chłodnicza z agregatem do magazynu odpadów promieniotwórczych (biologicznych) - </t>
  </si>
  <si>
    <t>Przedmiotem Projektu jest zakup wraz z montażem 2 akceleratorów liniowych oraz prace adaptacyjne bunkrów związane z instalacją nowych akceleratorów w Zakładzie Radioterapii Centrum Onkologii – Instytutu, Oddział w Gliwicach.</t>
  </si>
  <si>
    <t>Budowa lądowiska SOR przy Szpitalu Powiatowym w Strzelcach Opolskich</t>
  </si>
  <si>
    <t xml:space="preserve">Adekwatność działań do potrzeb
</t>
  </si>
  <si>
    <t>formalne dla działania 9.2
(kryterium nr 12.4, 12.5) - kryterium dostępu</t>
  </si>
  <si>
    <t>Dostępność do świadczeń</t>
  </si>
  <si>
    <t>merytoryczne I stopnia dla działania 9.2
(kryterium nr 22.2) - kryterium premiujące - 3 pkt</t>
  </si>
  <si>
    <t>formalne dla działania 9.2
(kryterium nr 12.2, 12.3) - kryterium dostępu</t>
  </si>
  <si>
    <t>Kryteria dotyczące projektów w zakresie onkologii premiują projekty, które przewidują, że w wyniku ich realizacji nastąpi wzrost liczby radykalnych zabiegów chirurgicznych wykonywanych przez dany podmiot leczniczy. Radykalne zabiegi chirurgiczne rozumiane są zgodnie z Listą procedur wg klasyfikacji ICD9 zaklasyfikowanych jako zabiegi radykalne w wybranych grupach nowotworów zamieszczoną na platformie.</t>
  </si>
  <si>
    <t>Radykalne zabiegi chirurgiczne</t>
  </si>
  <si>
    <t>merytoryczne I stopnia dla działania 9.2
(kryterium nr 19) - kryterium premiujące - 4 pkt</t>
  </si>
  <si>
    <t>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są najwyższe w danym województwie.</t>
  </si>
  <si>
    <t>Chemioterapia</t>
  </si>
  <si>
    <t>merytoryczne I stopnia dla działania 9.2
(kryterium nr 20) - kryterium premiujące - 4 pkt</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</si>
  <si>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</si>
  <si>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Kompleksowość udzielanych świadczeń onkologicznych</t>
  </si>
  <si>
    <t>merytoryczne I stopnia dla działania 9.2
(kryterium nr 21) - kryterium premiujące - 4 pkt</t>
  </si>
  <si>
    <r>
      <t xml:space="preserve">Kadra medyczna do obsługi wyrobów medycznych*                                     * </t>
    </r>
    <r>
      <rPr>
        <sz val="8"/>
        <color theme="1"/>
        <rFont val="Calibri"/>
        <family val="2"/>
        <charset val="238"/>
        <scheme val="minor"/>
      </rPr>
      <t>Dotyczy projektów zakładających zakup aparatury medycznej w zakresie rzeczowym projektu. Spełnienie tego warunku będzie elementem kontroli w czasie realizacji projektu oraz po zakończeniu jego realizacji w ramach tzw. kontroli trwałości.</t>
    </r>
  </si>
  <si>
    <t>Doposażenie Samodzielnego Publicznego Zakładu Opieki Zdrowotnej MSWiA w Kielcach w celu poprawy jakości udzielanych świadczeń zdrowotnych</t>
  </si>
  <si>
    <r>
      <t>Projekty dotyczące oddziałów o charakterze położniczym mogą być realizowane wyłącznie przez podmioty: I) które zgodnie z prognozą zapotrzebowania na placówki położnicze przedstawioną w mapie potrzeb w zakresie ciąży, porodu i połogu oraz opieki nad noworodkiem wykazują potencjał na przeprowadzenie minimum 400 porodów w 2020 r., lub II) których funkcjonowanie jest niezbędne dla zapewnienia szybkiego dostępu do świadczeń położniczych, tj. które jako jedyne zapewniają świadczenia w promieniu 40 km lub III) które w wyniku realizacji projektu będą przeprowadzać 400 porodów i jednocześnie zmiana udziału porodów powikłanych wśród wszystkich porodów będzie nie większa niż zmiana ogólnopolska. 
Projekty dotyczące oddziałów pediatrycznych* mogą być realizowane wyłącznie przez podmioty, które sprawozdały co najmniej 700 hospitalizacji na oddziale pediatrycznym **</t>
    </r>
    <r>
      <rPr>
        <sz val="9"/>
        <color theme="1"/>
        <rFont val="Calibri"/>
        <family val="2"/>
        <charset val="238"/>
        <scheme val="minor"/>
      </rPr>
      <t xml:space="preserve"> .</t>
    </r>
    <r>
      <rPr>
        <sz val="10"/>
        <color theme="1"/>
        <rFont val="Calibri"/>
        <family val="2"/>
        <charset val="238"/>
        <scheme val="minor"/>
      </rPr>
      <t xml:space="preserve">
</t>
    </r>
    <r>
      <rPr>
        <sz val="7"/>
        <color theme="1"/>
        <rFont val="Calibri"/>
        <family val="2"/>
        <charset val="238"/>
        <scheme val="minor"/>
      </rPr>
      <t>*  VIII część kodu resortowego: 4401
**  VIII część kodu resortowego: 4401</t>
    </r>
  </si>
  <si>
    <t xml:space="preserve">Premiowane będą projekty realizowane przez podmioty, w których odsetek hospitalizacji poniżej 4 dni jest wyższy niż wartość tego wskaźnika dla województwa, którym towarzyszy jednocześnie wysoki odsetek bardziej obciążonych pacjentów, tzn. suma udziału pacjentów ze współczynnikiem wielochorobowości „wysokim” i „bardzo wysokim” u danego świadczeniodawcy jest wyższa niż suma tych współczynników dla danego województwa.
</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</si>
  <si>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Kryteria premiują projekty dotyczące oddziałów, dla których u danego świadczeniodawcy wskaźnik obłożenia standardowego łóżek w oddziałach pediatrycznych jest wyższy niż 70%, natomiast w pozostałych oddziałach jest wyższy niż 85%.
</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</si>
  <si>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Konkursy/ projekty pozakonkursowe nie mogą wspierać ze środków UE zakupu wyrobów medycznych, analizowanych w mapach potrzeb zdrowotnych,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t>
  </si>
  <si>
    <t>POIS.09.01.00-00-0366/18-00</t>
  </si>
  <si>
    <t>Wsparcie baz Lotniczego Pogotowia Ratunkowego (roboty budowlane, doposażenie) - etap 3</t>
  </si>
  <si>
    <t xml:space="preserve">Przedsięwzięcie polega na budowie/przebudowie oraz doposażeniu infrastruktury baz Lotniczego Pogotowia ratunkowego (baz Śmigłowcowej Służby Ratownictwa Medycznego HEMS) wraz z zagospodarowaniem terenu. W ramach Etapu 2, wybudowane i wyremontowane zostaną 4 bazy Lotniczego Pogotowia Ratunkowego. </t>
  </si>
  <si>
    <t xml:space="preserve">Przedsięwzięcie polega na rozbudowie i przebudowie bazy Śmigłowcowej Służby Ratownictwa Medycznego (HEMS) oraz Stacji Obsługi Technicznej (SOT) Lotniczego Pogotowia Ratunkowego wraz z budową strefy końcowego podejścia i startu śmigłowca FATO w Warszawie.  
Budowie strefy końcowego podejścia i startu śmigłowca (FATO) wraz z oświetleniem nawigacyjnym w Szczecinie/Goleniowie.
Budowie strefy końcowego podejścia i startu śmigłowca (FATO) wraz z oświetleniem nawigacyjnym w Białymstoku. Poniżej został opisany zakres opracowania trzech baz Śmigłowcowej Służby Ratownictwa Medycznego.
</t>
  </si>
  <si>
    <t>POIS.09.02.00-00-0168/19-00</t>
  </si>
  <si>
    <t>Najwyższa jakość i bezpieczeństwo świadczonych usług dla pacjentów onkologicznych leczonych w Klinice Neurochirurgii</t>
  </si>
  <si>
    <t>Projekt powstał w związku z koniecznością wymiany przestarzałego sprzętu medycznego na nowy, szybszy i bardziej precyzyjny w Klinice Neurochirurgii z Blokiem Operacyjnym pracujących na rzecz chorób nowotworowych w celu zwiększenia jakości opieki i bezpieczeństwa pacjentów (m.in. mikroskop operacyjny neurochirurgiczny, kraniotom do otwierania czaszki, ssaki operacyjne, aparat do diatermii bipolarnej). Zakładane do zakupu urządzenia będą wykorzystywać nowoczesne oraz innowacyjne metody leczenia.</t>
  </si>
  <si>
    <t>Cyfrowy tomograf PET/CT dla Zakładu Medycyny Nuklearnej z Ośrodkiem PET Świętokrzyskiego Centrum Onkologii w Kielcach</t>
  </si>
  <si>
    <t>Artwińskiego 3</t>
  </si>
  <si>
    <t>Przystosowanie pomieszczeń pod montaż aparatu PET/CT oraz zakup wraz z instalacją 128 rzędowego cyfrowego skanera PET/CT wraz z niezbędnymi 
 elementami składowymi</t>
  </si>
  <si>
    <t>POIS.09.01.00-00-0265/18-00</t>
  </si>
  <si>
    <t>Utworzenie Szpitalnego Oddziału Ratunkowego w ZOZ w Szczytnie</t>
  </si>
  <si>
    <t>Zespół Opieki Zdrowotnej w Szczytnie</t>
  </si>
  <si>
    <t>Marii Skłodowksiej-Curie 12</t>
  </si>
  <si>
    <t>Projekt ma na celu zwiększenie bezpieczeństwa zdrowotnego ludności powiatu szczycieńskiego poprzez budowę budynku SOR, remont niezbędnych pomieszczeń, budowę infrastruktury technicznej umożliwiającej prawidłowe funkcjonowanie SOR oraz wyposażenie</t>
  </si>
  <si>
    <t xml:space="preserve">10 254 279,05 </t>
  </si>
  <si>
    <t>POIS.09.01.00-00-0362/18-00</t>
  </si>
  <si>
    <t>Przebudowa z rozbudową budynku szpitala w celu stworzenia Szpitalnego Oddziału Ratunkowego przy Szpitalu Rejonowym im. dr Józefa Rostka w Raciborzu</t>
  </si>
  <si>
    <t>Szpital Rejonowy im. dr Józefa Rostka w Raciborzu</t>
  </si>
  <si>
    <t>Racibórz</t>
  </si>
  <si>
    <t>Gamowska 3</t>
  </si>
  <si>
    <t>47-400</t>
  </si>
  <si>
    <t>Roboty budowlane będą polegały na przebudowie i dostosowaniu do obowiązujących norm i standardów części pomieszczeń w blokach A, B, C, H, zlokalizowanych na poziomie niskiego i wysokiego parteru istniejącego budynku szpitala wraz z dobudową bloku C1. Celem stworzenia możliwości realizacji pełnego zakresu funkcjonalnego obiektu tj.: Szpitalnego Oddziału Ratunkowego.W ramach projektu planowane są dostawy sprzętu i aparatury medycznej z przeznaczeniem na wykorzystanie w Szpitalnym Oddziale Ratunkowym, zakup specjalistycznej aparatury medycznej dla dwóch stanowisk wstępnej intensywnej terapii , oraz zakup  wyposażenia socjalno-bytowego i administracyjno-biurowego</t>
  </si>
  <si>
    <t>10 132 129,44</t>
  </si>
  <si>
    <t>POIS.09.02.00-00-0149/18-00</t>
  </si>
  <si>
    <t>Poprawa dostępności i jakości usług w zakresie leczenia i diagnostyki chorób nowotworowych poprzez remont i doposażenie Klinik i Zakładów Szpitala Uniwersyteckiego nr 1 im. dr. A. Jurasza w Bydgoszczy</t>
  </si>
  <si>
    <t>Szpital Uniwersytecki Nr 1 im. dr. A. Jurasza w Bydgoszczy</t>
  </si>
  <si>
    <t>Odtworzenie ponadregionalnego Centrum Leczenia Zaburzeń Rytmu i Niewydolności Serca w Instytucie Kardiologii im. Prymasa Tysiąclecia Stefana Kardynała Wyszyńskiego w Warszawie</t>
  </si>
  <si>
    <t>Kompleksowe odtworzenie wyposażenia i infrastruktury oddziałów udzielających świadczeń z zakresu leczenia chorób nowotworowych, układu kostno-stawowo-mięśniowego, położnictwa i ginekologii i leczenia chorób dzieci oraz współpracujących pracowni diagnostycznych w SPSK Nr 1 PUM</t>
  </si>
  <si>
    <t>Zakup sprzętu medycznego dla Centrum Medycyny Nieinwazyjnej w Uniwersyteckim Centrum Klinicznym</t>
  </si>
  <si>
    <r>
      <t>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1</t>
    </r>
    <r>
      <rPr>
        <sz val="10"/>
        <color theme="1"/>
        <rFont val="Calibri"/>
        <family val="2"/>
        <charset val="238"/>
        <scheme val="minor"/>
      </rPr>
      <t xml:space="preserve"> /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t>
    </r>
    <r>
      <rPr>
        <sz val="9"/>
        <color theme="1"/>
        <rFont val="Calibri"/>
        <family val="2"/>
        <charset val="238"/>
        <scheme val="minor"/>
      </rPr>
      <t>2</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1 W przypadku projektów, w ramach których nie przewiduje się zwiększenia zakresu udzielania świadczeń opieki zdrowotnej. Spełnienie tego warunku będzie elementem kontroli w czasie realizacji projektu oraz po zakończeniu jego realizacji w ramach tzw. kontroli trwałości.
2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r>
      <rPr>
        <sz val="10"/>
        <color theme="1"/>
        <rFont val="Calibri"/>
        <family val="2"/>
        <charset val="238"/>
        <scheme val="minor"/>
      </rPr>
      <t>.</t>
    </r>
  </si>
  <si>
    <r>
      <t>Badania kliniczne niekomercyjne</t>
    </r>
    <r>
      <rPr>
        <sz val="7"/>
        <color theme="1"/>
        <rFont val="Calibri"/>
        <family val="2"/>
        <charset val="238"/>
        <scheme val="minor"/>
      </rPr>
      <t xml:space="preserve"> 10      
10 Badania kliniczne niekomercyjne w rozumieniu art. 37ia ustawy z dnia 6 września 2001 r. Prawo farmaceutyczne (Dz. U. z 2008 r., nr 45, poz. 271 z późn. zm).</t>
    </r>
  </si>
  <si>
    <t>Podmiot leczniczy zapewnia lub będzie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Istnieje możliwość poprawy/uzupełnienia projektu w zakresie niniejszego kryterium na etapie oceny spełnienia kryteriów wyboru (zgodnie z art. 45 ust. 3 ustawy wdrożeniowej).</t>
  </si>
  <si>
    <r>
      <t>Uwzględnienie w projekcie  działań mających na celu modernizację lub doposażenie Bloku Operacyjnego (dalej: BO)</t>
    </r>
    <r>
      <rPr>
        <i/>
        <sz val="7"/>
        <color theme="1"/>
        <rFont val="Calibri"/>
        <family val="2"/>
        <charset val="238"/>
        <scheme val="minor"/>
      </rPr>
      <t>13</t>
    </r>
    <r>
      <rPr>
        <i/>
        <sz val="9"/>
        <color theme="1"/>
        <rFont val="Calibri"/>
        <family val="2"/>
        <charset val="238"/>
        <scheme val="minor"/>
      </rPr>
      <t xml:space="preserve"> </t>
    </r>
    <r>
      <rPr>
        <i/>
        <sz val="10"/>
        <color theme="1"/>
        <rFont val="Calibri"/>
        <family val="2"/>
        <charset val="238"/>
        <scheme val="minor"/>
      </rPr>
      <t xml:space="preserve">  w celu poprawy bezpieczeństwa i jakości świadczeń opieki zdrowotnej/Uwzględnienie w projekcie działań mających na celu modernizację lub doposażenie  Oddziału/ów Anestezjologii i Intensywnej Terapii (dalej: OAiT)</t>
    </r>
    <r>
      <rPr>
        <i/>
        <sz val="7"/>
        <color theme="1"/>
        <rFont val="Calibri"/>
        <family val="2"/>
        <charset val="238"/>
        <scheme val="minor"/>
      </rPr>
      <t>14</t>
    </r>
    <r>
      <rPr>
        <i/>
        <sz val="10"/>
        <color theme="1"/>
        <rFont val="Calibri"/>
        <family val="2"/>
        <charset val="238"/>
        <scheme val="minor"/>
      </rPr>
      <t xml:space="preserve"> w celu poprawy bezpieczeństwa i jakości świadczeń opieki zdrowotnej/Uwzględnienie w projekcie działań mających na celu zwiększenie liczby stanowisk intensywnej terapii w OAiT
Istnieje możliwość poprawy/uzupełnienia projektu w zakresie niniejszego kryterium na etapie oceny spełnienia kryteriów wyboru (zgodnie z art. 45 ust. 3 ustawy wdrożeniowej).
</t>
    </r>
    <r>
      <rPr>
        <i/>
        <sz val="7"/>
        <color theme="1"/>
        <rFont val="Calibri"/>
        <family val="2"/>
        <charset val="238"/>
        <scheme val="minor"/>
      </rPr>
      <t>13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14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</si>
  <si>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 
Projekty z zakresu onkologii nie mogą przewidywać:
• zwiększania liczby urządzeń do Pozytonowej Tomografii Emisyjnej (PET)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wymiany PET – chyba, że taki wydatek zostanie uzasadniony stopniem zużycia urządzenia,
• utworzenia nowego ośrodka chemioterapii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zakupu dodatkowego akceleratora liniowego do teleradioterapii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 niej wskazanych,
• wymiany akceleratora liniowego do teleradioterapii – chyba, że taki wydatek zostanie uzasadniony stopniem zużycia urządzenia, w tym w szczególności gdy urządzenie ma więcej niż 10 lat.</t>
  </si>
  <si>
    <t>Data i podpis osoby upoważnionej do złożenia 
Planu działań 
(zgodnie z informacją w pkt Informacje ogólne) - podpisano elektronicznie</t>
  </si>
  <si>
    <t>POIS.09.02.00-00-0147/18-00</t>
  </si>
  <si>
    <t xml:space="preserve">
Małgorzata Iwanicka - Michałowicz, Zastępca Dyrektora  Departamentu Oceny Inwestycji
tel. 538 890 356 , e-mail: m.iwanicka@mz.gov.pl</t>
  </si>
  <si>
    <t xml:space="preserve">Edyta Gałązka, Departament Oceny Inwestycji, Wydział OIOM I, Główny specjalista, 
tel. 882 359 361, e-mail: e.galazka@mz.gov.pl
Agnieszka Tuderek - Kuleta,  Departament Oceny Inwestycji, Naczelnik Wydziału OIOM I 
tel. 882 354 597, e-mail: a.tuderek@mz.gov.pl
</t>
  </si>
  <si>
    <t>PLAN DZIAŁAŃ MINISTERSTWA ZDROWIA
W SEKTORZE ZDROWIA NA ROK 2020</t>
  </si>
  <si>
    <t>POIS.09.01.00-00-0367/19-00</t>
  </si>
  <si>
    <t>SAMODZIELNY PUBLICZNY ZAKŁAD OPIEKI ZDROWOTNEJ MINISTERSTWA SPRAW WEWNĘTRZNYCH I ADMINISTRACJI W KATOWICACH IM. SIERŻANTA GRZEGORZA ZAŁOGI</t>
  </si>
  <si>
    <t>Rozbudowa i doposażenie szpitala celem utworzenia Szpitalnego Oddziału Ratunkowego w Samodzielnym Publicznym Zakładzie Opieki Zdrowotnej Ministerstwa Spraw Wewnętrznych i Administracji w Katowicach im. Sierżanta Grzegorza Załogi</t>
  </si>
  <si>
    <t>POIS.09.01.00-00-0368/19-00</t>
  </si>
  <si>
    <t>POIS.09.01.00-00-0369/19-00</t>
  </si>
  <si>
    <t>Zakup aparatury medycznej i wyposażenia oraz przebudowa części pomieszczeń SOR w Wieluniu</t>
  </si>
  <si>
    <t>POIS.09.01.00-00-0370/19-00</t>
  </si>
  <si>
    <t>POIS.09.01.00-00-0371/19-00</t>
  </si>
  <si>
    <t>Budowa lądowiska dla śmigłowców przy Szpitalnym Oddziale Ratunkowym w Janowie Lubelskim</t>
  </si>
  <si>
    <t>POIS.09.01.00-00-0372/19-00</t>
  </si>
  <si>
    <t>SAMODZIELNY PUBLICZNY ZAKŁAD OPIEKI ZDROWOTNEJ W LUBARTOWIE</t>
  </si>
  <si>
    <t>Poprawa jakości i dostępności udzielanych świadczeń zdrowotnych w Samodzielnym Publicznym Zakładzie Opieki Zdrowotnej w Lubartowie poprzez utworzenie Szpitalnego Oddziału Ratunkowego wraz z infrastrukturą techniczną i zakupem sprzętu medycznego</t>
  </si>
  <si>
    <t>POIS.09.01.00-00-0373/19-00</t>
  </si>
  <si>
    <t>SPECJALISTYCZNY SZPITAL MIEJSKI IM.MIKOŁAJA KOPERNIKA</t>
  </si>
  <si>
    <t>Utworzenie Szpitalnego Oddziału Ratunkowego (SOR) wraz z wyposażeniem na bazie istniejącej Izby Przyjęć w Specjalistycznym Szpitalu Miejskim im. M. Kopernika w Toruniu</t>
  </si>
  <si>
    <t>Cały Kraj</t>
  </si>
  <si>
    <t>Lubelskie</t>
  </si>
  <si>
    <t>Lubartów</t>
  </si>
  <si>
    <t>Cicha 14</t>
  </si>
  <si>
    <t>21-0100</t>
  </si>
  <si>
    <t>Batorego 17/19</t>
  </si>
  <si>
    <t>40-052</t>
  </si>
  <si>
    <t>Głowackiego 10</t>
  </si>
  <si>
    <t>W zakresie przedmiotowym projektu zaplanowano inwestycje związane z zakupem wyposażenia (zarówno wyrobów medycznych, jak i wyposażenia socjalno-bytowego, biurowego/administracyjnego oraz infrastruktury niezbędnej do odbierania danych medycznych pacjenta transmitowanych ze środków transportu sanitarnego), a także prace modernizacyjno-adaptacyjne mające na celu utworzenie nowego Szpitalnego Oddziału Ratunkowego na bazie istniejącej Izby Przyjęć wraz z przyległymi do niej pomieszczeniami. Prace modernizacyjno-adaptacyjne prowadzone będą w pomieszczeniach obecne funkcjonującej Izby Przyjęć  oraz pomieszczeniach Oddziału Chorób Wewnętrznych.
W ramach projektu zostaną zrealizowane następujące zadania: 
1. Zakup wyrobów medycznych (aparatury medycznej);
2. Zakup i montaż infrastruktury do odbierania danych medycznych pacjenta transmitowanych ze środków transportu sanitarnego;
3. Zakup wyposażenia socjalno-bytowego oraz wyposażenia biurowego/administracyjnego niezbędnego do realizacji świadczeń w ramach SOR;
4. Prace modernizacyjno-adaptacyjne pomieszczeń przeznaczonych na SOR.</t>
  </si>
  <si>
    <t>Budowa ośrodka diagnostyczno-terapeutycznego przy Centrum Onkologii w Gliwicach (rozbudowane zostaną Zakład Radiologii i Diagnostyki Obrazowej oraz Zakład Patologii Nowotworów) - zakup wyposażenia</t>
  </si>
  <si>
    <t xml:space="preserve">Celem projektu jest budowa lądowiska dla śmigłowców ratunkowych przy SOR </t>
  </si>
  <si>
    <t>Projekt obejmuje budowę lądowiska wraz z drogą dojazdową do SOR i miejscem tymczasowego  podjazdu  dla karetek Zespołu Ratownictwa Medycznego wraz z zakupem i montażem drzwi zewnętrznych, automatycznych z kurtyną powietrzną prowadzących bezpośrednio z lądowiska do SOR.</t>
  </si>
  <si>
    <t xml:space="preserve">Przedmiotem projektu jest zakup aparatury medycznej i wyposażenia SOR w Wieluniu oraz przebudow części pomieszczeń SOR w celu poprawy efektywności działania SOR. W ramach projektu zaplanowane są prace budowalno - adaptacyjne SOR oraz zakup sprzętu medycznego i wyposażenia. </t>
  </si>
  <si>
    <t xml:space="preserve">Przedmiotem projektu jest utworzenie Szpitalnego Oddziału Ratunkowego w miejscu obecnej Izby Przyjęć,  Ratowniczych Zespołów Wyjazdowych oraz innych powierzchni zlokalizowanych w sąsiedztwie na parterze. Cały ten obszar wymaga kompleksowego i gruntownego remontu. W ramach Szpialnego Oddziału Ratunkowego powstanie wiata na karetki oraz  lądowisko dla śmigłowców ratunkowych. Powierzchnia przewidziana do remontu to ok. 1000 m2 (bez wiaty na karetki oraz lądowiska), a także  zakupione zostanie wyposażenie dla SOR. Lokalizacja projektu: ul. Cicha 14, 21-100 Lubartów, budynek SOR: działka nr 203/6, 206/7, lądowisko: działka nr 203/6, wiata: działka nr 203/6. Realizacja projektu umożliwi zapewnienie adekwatnych warunków lokalowych do potrzeb oraz pozwoli na osiągnięcie wysokich standardów w zakresie świadczonych pacjentom usług zdrowotnych. Projekt będzie realizowany w Samodzielnym Publicznym Zakładzie Opieki Zdrowotnej w Lubartowie. W ramach projektu przewidziano realizację robót budowlanych związanych z remontem obecnych powierzchni, budową lądowiska, w tym niezbędne prace montażowe i wykończeniowe. Realizowane będą także dostawy związane z wyposażeniem placówki w sprzęt medyczny. Będą wprowadzone rozwiązania energooszczędne polegające przede wszystkim na zastosowaniu elementów stolarki drzwiowej o odpowiednich współczynnikach przenikania ciepła, a także przy zastosowaniu materiałów izolacyjnych przy dociepleniu ścian poniżej poziomu 0. </t>
  </si>
  <si>
    <t xml:space="preserve">Projekt dotyczy wyposażenia wszystkich szpitalnych oddziałów ratunkowych w kraju w system TOPSOR.   Realizacja planowanego Projektu została podzielona na kilka etapów.  
Etap przygotowawczy (przed złożeniem wniosku o dofinansowanie):                                                                                                                       
1.  opracowanie jednolitych standardów w zakresie obsługi pacjenta w szpitalnym oddziale ratunkowym, w tym standardy segregacji medycznej, zgodnie z aktualną wiedzą medyczną,                                                                                                                                                                                                                                              2. opracowanie funkcjonalności TOPSOR w sposób umożliwiający realizację wszystkich celów Projektu,                                      
3. wprowadzenie zmian legislacyjnych w obszarze organizacji świadczeń z zakresu medycyny ratunkowej,      
Etap realizacji projektu:                               
1. przygotowanie dokumentacji przetargowej i przeprowadzenie postępowania konkursowego w przetargu nieograniczonym, w tym wybór najkorzystniejszej oferty,                                                                                                                                                                                                                                                                                                                                                                  2. realizacja przedmiotu zamówienia w zakresie prac inwestycyjnych w SOR, w tym prace budowlane, montaż urządzeń wchodzących w skład zestawów TOPSOR, instalacja oprogramowania, konfiguracja systemu, uruchomienie i test poprawności działąnia, szkolenia użytkowników i administratorów. Ze względów organizacyjnych, planuje się realizację tego etapu w dwóch częściach. W pierwszym terminie (do 01.07.2019 r. - realizacja w 76 placówkach świadczących największą liczbę usług medycznych osobom znajdującym się w stanie nagłego zagrożenia zdrowotnego; do 31.12.2019 r. - realizacja w pozostałych 156 placówkach),      
Etap eksploatacji:  
1. etap szósty - prace administracyjne, weryfikacyjne i kontrolne w tym aktualizacje systemu TOPSOR, ankieta satysfakcji jego użytkowników i administratorów,                                                                                                                                                                                     
2. etap siódmy - zamknięcie Projektu, sporządzenie raportu końcowego, przekazanie administrowania TOPSOR do wskazanej instytucji.   </t>
  </si>
  <si>
    <t xml:space="preserve">Rozbudowa i przebudowa budynku Szpitala oraz zakup wyposażenia i aparatury medycznej służącej do ratowania życia i zdrowia ludności, w celu utworzenia Szpitalnego Oddziału Ratunkowego.
Niniejsza inwestycja realizowana przez MSWiA w Katowicach zapewni zabezpieczenie ludności w obszarze ratownictwa medycznego. Przewidziane do realizacji zadania będą miały odzwierciedlenie  w zwiększeniu skuteczności i efektywności świadczonych usług w obszarze SOR. Będą to m.in. zwiększenie liczby przyjmowanych pacjentów; zwiększenie skuteczności świadczeń usług medycznych - wykorzystanie wysokospecjalistycznego sprzętu medycznego oraz zapewnienie profesjonalnej diagnostyki; zwiększenie sprawności i bezawaryjności urządzeń medycznych, poprzez dostęp do nowych technologii; poprawa jakości opieki w zakresie zdrowia; ograniczenie regionalnych dysproporcji w infrastrukturze zdrowotnej w krajach Unii Europejskiej. </t>
  </si>
  <si>
    <t>Cel nadrzędny projektu to poprawa dostępności i jakości usług w zakresie leczenia i diagnostyki chorób nowotworowych w województwie kujawsko-pomorskim. Cel zostanie osiągnięty przy pomocy oddania do użytku wyremontowanych i doposażonych pomieszczeń Klinik : Chirurgii Wątroby i Chirurgii Ogólnej, Otolaryngologii i Laryngologii Onkologicznej, Urologii Ogólnej i Onkologicznej oraz Zakładu Radiologii i Diagnostyki Obrazowej oraz doposażonych Zakładów Patomorfologii Klinicznej, Endoskopii Gastroenterologicznej oraz Zespołu Sal Operacyjnych.</t>
  </si>
  <si>
    <t>POIS.09.02.00-00-0150/19-00</t>
  </si>
  <si>
    <t>POIS.09.02.00-00-0151/19-00</t>
  </si>
  <si>
    <t>POIS.09.02.00-00-0153/19-00</t>
  </si>
  <si>
    <t>POIS.09.02.00-00-0154/19-00</t>
  </si>
  <si>
    <t>POIS.09.02.00-00-0156/19-00</t>
  </si>
  <si>
    <t>POIS.09.02.00-00-0157/19-00</t>
  </si>
  <si>
    <t>POIS.09.02.00-00-0158/19-00</t>
  </si>
  <si>
    <t>POIS.09.02.00-00-0159/19-00</t>
  </si>
  <si>
    <t>POIS.09.02.00-00-0160/19-00</t>
  </si>
  <si>
    <t>POIS.09.02.00-00-0161/19-00</t>
  </si>
  <si>
    <t>POIS.09.02.00-00-0162/19-00</t>
  </si>
  <si>
    <t>POIS.09.02.00-00-0163/19-00</t>
  </si>
  <si>
    <t>POIS.09.02.00-00-0164/19-00</t>
  </si>
  <si>
    <t>POIS.09.02.00-00-0165/19-00</t>
  </si>
  <si>
    <t>POIS.09.02.00-00-0166/19-00</t>
  </si>
  <si>
    <t>POIS.09.02.00-00-0167/19-00</t>
  </si>
  <si>
    <t>POIS.09.02.00-00-0169/19-00</t>
  </si>
  <si>
    <t>POIS.09.02.00-00-0170/19-00</t>
  </si>
  <si>
    <t>POIS.09.02.00-00-0171/19-00</t>
  </si>
  <si>
    <t>POIS.09.02.00-00-0172/19-00</t>
  </si>
  <si>
    <t>POIS.09.02.00-00-0173/19-00</t>
  </si>
  <si>
    <t>POIS.09.02.00-00-0174/19-00</t>
  </si>
  <si>
    <t>POIS.09.02.00-00-0175/19-00</t>
  </si>
  <si>
    <t>POIS.09.02.00-00-0176/19-00</t>
  </si>
  <si>
    <t>POIS.09.02.00-00-0177/19-00</t>
  </si>
  <si>
    <t>POIS.09.02.00-00-0178/19-00</t>
  </si>
  <si>
    <t>POIS.09.02.00-00-0179/19-00</t>
  </si>
  <si>
    <t xml:space="preserve">Doposażenie Pomorskiego Ośrodka Transplantacji Płuc w Uniwersyteckim Centrum Klinicznym w Gdańsku </t>
  </si>
  <si>
    <t>Przebudowa wraz z wyposażeniem sal chorych na Oddziale Rehabilitacji Pulmonologicznej SP ZOZ Szpitala Specjalistycznego MSWiA w Głuchołazach im. św. Jana Pawła II</t>
  </si>
  <si>
    <t>Pogłębienie diagnostyki w ramach Narodowego Programu Zwalczania Chorób Nowotworowych poprzez zakup specjalistycznej aparatury medycznej w celu wczesnego wykrywania nowotworów w 105. Kresowym Szpitalu Wojskowym z Przychodnią SP ZOZ w Żarach</t>
  </si>
  <si>
    <t>Poprawa jakości diagnostyki i leczenia w Oddziale Chorób Wewnętrznych Samodzielnego Publicznego Zakładu Opieki Zdrowotnej Ministerstwa Spraw Wewnętrznych i Administracji w Koszalinie</t>
  </si>
  <si>
    <t>Doposażenie SPSK im. prof. Adama Grucy CMKP w Otwocku poprzez zakup cyfrowego aparatu rtg dla potrzeb pracowni rentgenowskiej oraz zakup cyfrowego śródoperacyjnego aparatu rentgenowskiego typu C-arm dla potrzeb bloku operacyjnego w celu poprawy jakości i dostępności udzielanych świadczeń zdrowotnych</t>
  </si>
  <si>
    <t>Przebudowa i modernizacja Kliniki Kardiologii i Oddziału Onkologii w celu podniesienia skuteczności terapii w Uniwersyteckim Szpitalu Klinicznym im. Jana Mikulicza-Radeckiego we Wrocławiu</t>
  </si>
  <si>
    <t>Budowa Bloku Operacyjnego dla Górnośląskiego Centrum Medycznego im. prof. Leszka Gieca Śląskiego Uniwersytetu Medycznego w Katowicach</t>
  </si>
  <si>
    <t xml:space="preserve">Odtworzenie ponadregionalnego Ośrodka Leczenia Zaburzeń Rytmu i Niewydolności Serca w Instytucie Kardiologii w Warszawie </t>
  </si>
  <si>
    <t>Modernizacja pomieszczeń na potrzeby centralnego bloku operacyjnego (CBO) z częścią anestezjologiczną i sterylizacją dla CBO oraz Kliniki Reumoortopedii - Etap I</t>
  </si>
  <si>
    <t>Wsparcie oddziałów o charakterze zabiegowym i zachowawczym oraz pracowni diagnostycznych ponadregionalnego szpitala pediatrycznego Instytutu „Pomnik – Centrum Zdrowia Dziecka"</t>
  </si>
  <si>
    <t>Onkoinnowacje</t>
  </si>
  <si>
    <t>Modernizacja i doposażenie medycznego laboratorium diagnostycznego i pracowni mikrobiologicznej</t>
  </si>
  <si>
    <t xml:space="preserve">Podniesienie dostępności i jakości świadczeń medycznych w zakresie dedykowanym chorobom nowotworowym świadczonych przez SP ZOZ MSWiA w Poznaniu </t>
  </si>
  <si>
    <t>UNIWERSYTECKIE CENTRUM KLINICZNE W GDAŃSKU</t>
  </si>
  <si>
    <t>105. KRESOWY SZPITAL WOJSKOWY Z PRZYCHODNIĄ SAMODZIELNY PUBLICZNY ZAKŁAD OPIEKI ZDROWOTNEJ W ŻARACH</t>
  </si>
  <si>
    <t>SAMODZIELNY PUBLICZNY ZAKŁAD OPIEKI ZDROWOTNEJ MINISTERSTWA SPRAW WEWNĘTRZNYCH I ADMINISTRACJI W KOSZALINIE</t>
  </si>
  <si>
    <t>SAMODZIELNY PUBLICZNY SZPITAL KLINICZNY IM. PROF. ADAMA GRUCY CMKP</t>
  </si>
  <si>
    <t>UNIWERSYTECKI SZPITAL KLINICZNY IM. JANA MIKULICZA-RADECKIEGO WE WROCŁAWIU</t>
  </si>
  <si>
    <t>GÓRNOŚLĄSKIE CENTRUM MEDYCZNE IM. PROF. LESZKA GIECA ŚLĄSKIEGO UNIWERSYTETU MEDYCZNEGO W KATOWICACH</t>
  </si>
  <si>
    <t>NARODOWY INSTYTU GERIATRII, REUMATOLOGII I REHABILITACJI IM. PROF. DR HAB. MED ELEONORY REICHER</t>
  </si>
  <si>
    <t>INSTYTUT "POMNIK - CENTRUM ZDROWIA DZIECKA"</t>
  </si>
  <si>
    <t>1 WOJSKOWY SZPITAL KLINICZNY Z POLIKLINIKĄ SPZOZ W LUBLINIE – FILIA W EŁKU</t>
  </si>
  <si>
    <t>Żary</t>
  </si>
  <si>
    <t>Zakup tomografu dla potrzeb kardiologicznych</t>
  </si>
  <si>
    <t>Ełk</t>
  </si>
  <si>
    <t>Stworzenie w Szpitalu Klinicznym im. H. Święcickiego w Poznaniu zintegrowanego Ośrodka diagnostyki, leczenia i profilaktyki zaburzeń układu krążenia i patologii naczyń mózgowych</t>
  </si>
  <si>
    <t>Głównym celem inwestycji jest poprawa standardów jakości udzielania świadczeń zdrowotnych  z zakresu zaawansowanego leczenia chorób płuc z wykorzystaniem metod transplantacyjnych poprzez unowocześnienie infrastruktury sprzętowej  Kliniki Kardiochirurgii i utworzenie Pomorskiego Ośrodka Transplantacji Płuc. Realizacja projektu pozwoli na osiągnięcie celów szczegółowych projektu, tj.:
˗ poprawa bezpieczeństwa, organizacji i efektywności udzielanych specjalistycznych usług medycznych ze względu na trendy epidemiologiczne i demograficzne,
˗ poprawa jakości diagnostyki skutkujące szybszym wykrywaniem i skutecznym leczeniem cięzkiej niewydolności płuc
˗ przywracanie osób przewlekle chorych do funkcjonowania w społeczeństwie,
˗ poprawa zdrowia obywateli oraz efektywności systemu opieki zdrowotnej,
˗ poprawa warunków infrastruktury oddziału szpitalnego w podmiocie o zasięgu ponadregionalnym, w którym leczone są choroby, które stanowią najistotniejsze problemy zdrowotne osób dorosłych ,
- poprawa dostępu specjalistycznych świadczeń pulmonologicznych społeczności lokalnej (w zakresie udostępnienia zakupionej aparatury pracowni badań czynnościowych i pracowni USG w ramach ambulatoryjnej opieki specjalistycznej).</t>
  </si>
  <si>
    <t>Głównym celem inwestycji jest poprawa standardów jakości udzielania świadczeń zdrowotnych poprzez przebudowę Oddziału Rehabilitacji Pulmonologicznej oraz wymianę aparatu polisomnografii. Realizacja projektu pozwoli na osiągnięcie celów szczegółowych projektu, tj.:
˗ poprawa bezpieczeństwa, organizacji i efektywności udzielanych specjalistycznych usług medycznych ze względu na trendy epidemiologiczne i demograficzne,
˗ poprawa jakości diagnostyki skutkujące szybszym wykrywaniem i skutecznym leczeniem zaburzeń oddychania podczas snu,
˗ przywracanie osób przewlekle chorych, w tym z astmą oskrzelową i POChP do funkcjonowania w społeczeństwie,
˗ poprawa zdrowia obywateli oraz efektywności systemu opieki zdrowotnej,
˗ poprawa warunków infrastruktury oddziału szpitalnego w podmiocie o zasięgu ponadregionalnym, w którym leczone są choroby, które stanowią najistotniejsze problemy zdrowotne osób dorosłych (gruźlica, POCHP i choroby nowotworowe).</t>
  </si>
  <si>
    <t>68-200</t>
  </si>
  <si>
    <t>Domańskiego 2</t>
  </si>
  <si>
    <t xml:space="preserve">elem projektu jest poprawa jakości oraz efektywności diagnostyki i leczenia pacjentów onkologicznych poprzez poprawę infrastruktury sprzętowej szpitala, co bezpośrednio przełoży się na poprawę bezpieczeństwa zdrowotnego społeczeństwa i zwiększy wykrywalność chorób nowotworowych we wczesnym stadium ich rozwoju. 105. Kresowy Szpital Wojskowy z Przychodnią Samodzielny Publiczny Zakład Opieki Zdrowotnej w Żarach jest jedyną tak kompleksową placówką medyczną w regionie południowo-zachodnim województwa lubuskiego. Siedzibą Szpitala jest miasto Żary, ale placówka posiada swoją filię w Żaganiu. Szpital świadczy usługi nie tylko dla pacjentów województwa lubuskiego, ale również dla pacjentów województwa dolnoślaskiego. Szpital w swoich strukturach posiada szeroki wybór gabinetów specjalistycznych, oraz pracowni diagnostycznych. Szpital posiada Zakład Diagnostyki Obrazowej oraz Pracownię Mammografii, w których to znajdują się analogowy mammograf oraz RTG płucno-kostne. </t>
  </si>
  <si>
    <t xml:space="preserve">Celem projektu jest poprawa jakości diagnostyki i leczenia mająca bezpośrednie przełożenie na poprawę zdrowia  populacji objętej działaniem naszego oddziału, wydłużenie aktywności zawodowej oraz niwelowanie ryzyka jej przerwania z powodu choroby. Zapewnienie dostępu do nieodpłatnych badań diagnostycznych najwyższej jakości, zagwarantowanie opieki lekarzy specjalistów, oraz skrócenie czasu diagnostyki są istotnymi elementami realizacji wnioskowanego Projektu. W efekcie dążymy do ograniczenia społecznych nierówności w zdrowiu. </t>
  </si>
  <si>
    <t>Szpitalna 2</t>
  </si>
  <si>
    <t>75-720</t>
  </si>
  <si>
    <t>Celem głównym projektu jest zwiększenie dostępności do wysokiej jakości śródoperacyjnych badań diagnostycznych</t>
  </si>
  <si>
    <t>W ramach projektu planuje się realizację następujących zadań: I. Przygotowanie projektu - opracowanie dokumentacji projektowo-kosztorysowej oraz opracowanie Studium Wykonalności Inwestycji wraz z analizą kosztów i korzyści, przygotowanie wniosku o dofinansowanie II. Roboty budowlano-montażowe - wydatki niekwalifikowalne, III. Zakup wyposażenia - wydatki niekwalifikowalne: - Analizator CASA 1 szt., - Mikroskop odwrócony kontrastowo-fazowy z oprzyrządowaniem do zapisywania ruchu plemników z możliwością archiwizacji 1 szt., - Mikroskop fluorescencyjny z oprzyrządowaniem 1 szt., - Kamera do mikroskopu fluorescencyjnego 1 szt., - Zamrażarka do programowalnego zamrażania plemników 1 szt., - Chłodziarko- zamrażarka do programowalnego zamrażania plemników 1 szt. - Wirówka cytologiczna 1 szt. - Mikropłytkowy czytnik wielodetekcyjny 1 szt. - Mikrotom rotacyjny 1 szt. - Redystylator elektryczny 1 szt., - Komory do diagnostyki nasienia 1 szt., - Analizator biochemiczny 1 szt. IV. Zakup wyposażenia -wydatki kwalifikowalne: - Laparoskop 1 szt., - Histeroskop 1 szt., - Aparat USG 3D 1 szt.</t>
  </si>
  <si>
    <t>Celem projektu jest zwiększenie dostępności do wysokiej jakości świadczeń z zakresu onkologii i kardiologii, w tym rozbudowanie i modernizacja aktualnej bazy klinicznej  obszaru kardiologii i wydzielenie Uniwersyteckiego Centrum Chorób Serca, w którym (w oparciu o istniejącą doświadczoną kadrę medyczną USK we Wrocławiu) wykorzystane będą wszystkie aktualnie dostępne możliwości kompleksowego rozpoznawania i leczenia chorób układu krążenia, prowadzone badania w zakresie medycyny sercowo-naczyniowej (obejmujące m.in. innowacyjne metody leczenia chorób serca). Rozbudowa i modernizacja Oddziału Onkologii i Kliniki Kardiologii pozwoli na zwiększenie przyjęć pacjentów i leczonych w ramach ww. oddziału, co wynika z rosnących potrzeb epidemiologicznych i demograficznych. Powyższy cel zostanie osiągnięty  poprzez poprawę efektywności systemu ochrony zdrowia w zakresie realizacji wysokospecjalistycznych świadczeń medycznych  w kluczowych obszarach ze względu na trendy epidemiologiczne oraz zasoby pracy do których należy kardiologia i onkologia.</t>
  </si>
  <si>
    <t>Celem projektu jest wdrożenie nowoczesnych rozwiązań w zakresie przeprowadzenia nieinwazyjnej diagnostyki wieńcowej, także dla osób z zaburzeniami rytmu serca. Obecnie posiadany i użytkowany skaner TK (rocznik 2005), jest niewystarczający przy badaniu chorych z niewydolnością serca, po zawale serca, z nadciśnieniem tętniczym i nabytymi wadami serca, u których współistnieją zaburzenia rytmu serca. Stosowanie urządzeń starszej generacji nie pozwala na przeprowadzenie skutecznego, dokładnego badania. Obecnie posiadany skaner cechuje się znacznym zużyciem technicznym, rosnącą awaryjnością (dwukrotna wymiana lampy rentgenowskiej).  Nie pozwala na przeprowadzenia badania u pacjentów z zaburzeniami rytmu serca. Nowy skaner jest niezbędnym wyposażeniem dla Górnośląskiego Centrum Medycznego im. prof. Leszka Gieca, przyjmującego corocznie największą liczbę pacjentów kardiologicznych w województwie śląskim  - 13% leczonych w województwie, 13, 5 % hospitalizacji w województwie (zgodnie z mapą potrzeb zdrowotnych w dziedzinie kardiologii).  Szpital plasuje się w czołówce względem wykonywanych koronografii (1 miejsce w woj. śląskim), angioplastyki wieńcowej (2 miejsce), operacji zastawkowych (1 miejsce), wszczepień/wymiany stymulatora serca (1 miejsce), ablacji (2 miejsce), pomostowania tętnic wieńcowych (1 miejsce) – co potwierdza mapa potrzeb zdrowotnych dla woj. śląskiego.</t>
  </si>
  <si>
    <t>Poprawa jakości udzielanych świadczeń zdrowotnych i dostosowanie szpitala do  wymogów w zakresie infrastruktury bloków operacyjnych, wynikających z obowiązujących przepisów.   Zdefiniowany dla projektu cel przyczyni się również do wyrównania dostępu do zasobów ochrony zdrowia i polepszenia stanu zdrowia społeczeństwa poprzez wykonywanie świadczeń zdrowotnych na potrzeby pacjentów Oddziału Chirurgii Ogólnej, Naczyń,  Angiologii i Flebologii, Oddziału Ortopedii, Traumatologii Narządu Ruchu, Oddziału Laryngologii i Onkologii Laryngologicznej oraz Oddziału Neurochirurgii, w ramach których udzielane są świadczenia zdrowotne dedykowanych chorobom będącym przyczyną dezaktywizacji zawodowej. Oczekiwane rezultaty przewidują poprawę  bezpieczeństwa zdrowotnego populacji, dostosowanie placówki do wymogów dotyczących infrastruktury bloków operacyjnych, większą dostępność specjalistycznych świadczeń zdrowotnych związanych z leczeniem wybranych  schorzeń układu kostno - stawowo - mięśniowego, nowotworowych, układu krążenia.</t>
  </si>
  <si>
    <t xml:space="preserve">Głównym celem projektu jest poprawa jakości świadczenia usług zdrowotnych w zakresie chorób układu krążenia przez SP ZOZ MSWiA w Rzeszowie, poprzez doposażenie Oddziału Kardiologicznego w nowatorskie rozwiązania sprzętowe. </t>
  </si>
  <si>
    <t xml:space="preserve">Celem jest wsparcie oddziałów oraz innych jednostek organizacyjnych Instytutu Kardiologii, udzielającego ponadregionalnie świadczeń zdrowotnych stacjonarnych i całodobowych na rzecz osób dorosłych z chorobami układu krążenia. Wsparcie dotyczy pracowni elektrofizjologii w Klinice Zaburzeń Rytmu Serca oraz Kliniki Kardiochirurgii i Transplantologii (sala operacyjna hybrydowa i oddział wspomagania lewokomorowego). Nie są to nowe jednostki organizacyjne, gdyż istnieją aktualnie w strukturze Instytutu. Nakłady inwestycyjne dotyczą zakupu aparatu RTG oraz robót budowlanych polegających na wykonaniu budynku wielofunkcyjnego, nazwanego skrzydłem J, w którym umiejscowione będą ww. kliniki i oddziały. Inwestycja zostanie zrealizowana na miejscu istniejącego budynku kuchni, który będzie wyburzony. Kliniki będą dostosowane do potrzeb osób niepełnosprawnych oraz do wymogów Rozporządzenia z dnia 26 czerwca 2012 r. w sprawie szczegółowych wymagań, jakim powinny odpowiadać pomieszczenia i urządzenia podmiotu wykonującego działalność leczniczą.  Celem jest również wzrost liczby leczonych pacjentów poprzez lepsze wykorzystanie środków otrzymywanych z NFZ.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 (zarówno w kontekście czynników produkcji, jak i m.in. obciążeń dla systemu zabezpieczeń społecznych). </t>
  </si>
  <si>
    <t>Celem jest oprawa jakości, dostępności do świadczeń na poziomie aktualnych standardów medycznych i przepisów prawa. Ponadto, realizacja projektu wpłynie na zapewnienie praw pacjenta w szczególności  w zakresie zagwarantowania prawa do świadczeń usług zdrowotnych odpowiadających aktualnej wiedzy medycznej, kompleksowej opieki medycznej z wykorzystaniem nowoczesnych technologii w jednej lokalizacji, poprawę warunków pobytu pacjentów w szczególności w zakresie warunków pobytu i bezpieczeństwa zdrowotnego, stworzenia warunków gwarantujących poszanowanie intymności i godności pacjenta.</t>
  </si>
  <si>
    <t xml:space="preserve">02-637 </t>
  </si>
  <si>
    <t xml:space="preserve">Głównym celem projektu jest uprawnienie procesu diagnostyki i leczenia pacjentów pediatrycznych z całego kraju, skrócenie czasu diagnostyki, a w konsekwencji pobytu w szpitalu oraz przeniesienie wykonywania części procedur do lecznictwa ambulatoryjnego, który możliwe będzie do osiągnięcia poprzez wymianę aparatury medycznej i innej oraz remont i dostosowanie pracowni diagnostycznych, oddziałów szpitalnych do obowiązujących przepisów prawa oraz aktualnych potrzeb.
Bezpośrednim rezultatem projektu będzie poprawa poziomu, jakości i standardów opieki medycznej, co w dłuższym okresie przełoży się bezpośrednio na podniesienie zdrowotności mieszkańców całego kraju, poprawę jakości ich życia oraz zmniejszenie kosztów społecznych leczenia. Wzrost dostępność do świadczeń dzięki realizacji projektu wpłynie w rezultacie na zwiększenie liczby leczonych w IPCZD. Końcowym beneficjentem projektu będą pacjenci i ich opiekunowie, którzy dzięki nakładom inwestycyjnym na zakup aparatury medycznej w wysokości 8 846 265,00 zł będą mogli skorzystać z wysokiej jakości badań. Zakup aparatury wiąże się także ze zwiększeniem możliwości diagnostycznych.
W efekcie zrealizowania projektu zostaną zmodernizowane dwie pracownie diagnostyczne oraz jeden zakład diagnostyczny. Przedmiotowe pomieszczenia zostaną dostosowane dla osób niepełnosprawnych, ich funkcjonalność zostanie zoptymalizowana pod kątem przeprowadzanej tam diagnostyki. </t>
  </si>
  <si>
    <t>Cel główny projektu to poprawa efektywności systemu ochrony zdrowia w kluczowych obszarach ze względu na trendy epidemiologiczne oraz zasoby pracy. 
Celem bezpośrednim projektu jest zwiększenie efektywności oraz dostępności leczenia chorób nowotworowych przez Uniwersytecki Szpital Kliniczny w Olsztynie. Projekt zakłada reorganizację wewnątrz podmiotu leczniczego, w celu maksymalizacji wykorzystania infrastruktury oraz personelu medycznego oraz działania w zakresie współpracy podmiotów leczniczych.Realizację działań przedmiotowego projektu wyszczególnionych w zakresie rzeczowo-finansowym przyczyni się do:
- zabezpieczenia medycznego regionu oraz całego kraju
- przeprowadzenia działań kształcenia wyspecjalizowanej kadry medycznej,
- zwiększenia liczby wykonywanych badań, zabiegów operacyjnych oraz podjęcie spersonalizowanych radio- i chemio- terapii,
- umożliwi kształcenie kadry medycznej z rejonów środkowo - wschodniej Europy (ranga najnowocześniejszego obiektu medycznego z wysokokwalifikowaną kadrą medyczną w północno - wschodniej Polsce),
- z uwagi na współpracę z uczelnią – projekt przyczyni się do wdrażania nowoczesnych metod diagnostycznych i leczniczych zapewniając tym samym proces opieki kompleksowego leczenia.</t>
  </si>
  <si>
    <t xml:space="preserve">Al.  Dzieci Polskich 20 </t>
  </si>
  <si>
    <t>Bezpośrednim celem  jest przygotowanie bazy laboratoryjnej do możliwości prowadzenia innowacyjnej diagnostyki laboratoryjnej oraz diagnostyki mikrobiologicznej, co w efekcie wpłynie na polepszenie dostępności do badań w aspekcie profilaktyki chorób cywilizacyjnych oraz zakażeń wywoływanych przez mikroorganizmy w aspekcie rosnącej wielodpornooporności szczepów bakteryjnych na antybiotyki. Cel zostanie zrealizowany przez modernizację laboratorium w zakresie infrastruktury pomieszczeń, polepszenie warunków prowadzonych badań oraz obsługi pacjentów, doposażenie w sprzęt diagnostyczny poprawiający dostępność do badań mikrobiologicznych oraz maksymalne skrócenie czasu dostępności do wyników badań.</t>
  </si>
  <si>
    <t>19-300</t>
  </si>
  <si>
    <t>Kościuszki 30</t>
  </si>
  <si>
    <t>Przybyszewskiego 49</t>
  </si>
  <si>
    <t>Celem projektu jest wyodrębnienie z Oddziału Neurologii z Pododdziałem Udarowym (jakkolwiek bez zakontraktowanego zakresu usług A48, A51) wyspecjalizowanej jednostki dla celów leczenia udarów mózgu, w tym w szczególności leczenia przy zastosowaniu techniki mechanicznego udrażniania domózgowych lub wewnątrzmózgowych tętnic oraz modernizacja pomieszczeń Pododdziału Leczenia Chorób Naczyniowych Centralnego Układu Nerwowego</t>
  </si>
  <si>
    <t>Poprawa skuteczności i efektywności w zakresie świadczeń medycznych w obszarze leczenia nowotworów urogenitalnych, co zaowocuje zwiększeniem dostępności do procedur urologicznych i zabiegów uroonkologicznych.</t>
  </si>
  <si>
    <t>POIS.09.02.00-00-0181/19-00</t>
  </si>
  <si>
    <t>Poprawa jakości i efektywności diagnostyki oraz leczenia onkologicznego poprzez utworzenie Zakładu Radiologii Interwencyjnej w celu zastosowania metod i technik małoinwazyjnych</t>
  </si>
  <si>
    <t>Remont Oddziału Rehabilitacji Kardiologicznej i Oddziału Rehabilitacji Ogólnoustrojowej oraz ich doposażenie w nowy sprzęt medyczny</t>
  </si>
  <si>
    <t>SAMODZIELNY PUBLICZNY ZAKŁAD OPIEKI ZDROWOTNEJ SZPITAL SPECJALISTYCZNY MINISTERSTWA SPRAW WEWNĘTRZNYCH I ADMINISTRACJI W ZŁOCIEŃCU</t>
  </si>
  <si>
    <t>Złocieniec</t>
  </si>
  <si>
    <t>Wyposażenie 107 Szpitala Wojskowego z Przychodnią SPZOZ w Wałczu w nowoczesny sprzęt wraz z dostosowaniem pomieszczeń</t>
  </si>
  <si>
    <t>SZPITAL WOJSKOWY Z PRZYCHODNIĄ, SAMODZIELNYM PUBLICZNYM ZAKŁADEM OPIEKI ZDROWOTNEJ W WAŁCZU</t>
  </si>
  <si>
    <t>Poszerzenie możliwości i dostępności do nowoczesnego leczenia kardiologicznego poprzez zakup specjalistycznej aparatury dla SPSK - 2 PUM w Szczecinie</t>
  </si>
  <si>
    <t>Modernizacja i doposażenie Kliniki Położnictwa, Perinatologii i Ginekologii – Bloku Porodowego w Instytucie „Centrum Zdrowia Matki Polki” w Łodzi"</t>
  </si>
  <si>
    <t>Poprawa jakości diagnostyki oraz wdrożenie nowych metod leczenia chorób nowotworowych układu pokarmowego ze szczególnym uwzględnieniem nowotworów trzustki w SPZOZ MSWIA w Szczecinie</t>
  </si>
  <si>
    <t>SAMODZIELNY PUBLICZNY ZAKŁAD OPIEKI ZDROWOTNEJ MINISTERSTWA SPRAW WEWNĘTRZNYCH I ADMINISTRACJI W SZCZECINIE</t>
  </si>
  <si>
    <t>SAMODZIELNY PUBLICZNY SZPITAL KLINICZNY NR 1 IM. PROF. TADEUSZA SOKOŁOWSKIEGO POMORSKIEGO UNIWERSYTETU MEDYCZNEGO W SZCZECINIE</t>
  </si>
  <si>
    <t>Poprawa jakości realizowanych świadczeń zdrowotnych w zakresie chorób układu krążenia i oddechowego poprzez przebudowę Oddziału Kardiologii z pododdziałem chorób wewnętrznych wraz z doposażeniem w sprzęt i wyposażenie medyczne oraz w zakresie chorób nowotworowych układu moczowo-płciowego i pokarmowego poprzez zakup sprzętu i wyposażenia medycznego</t>
  </si>
  <si>
    <t>78-520</t>
  </si>
  <si>
    <t>Kańsko 1</t>
  </si>
  <si>
    <t>Jagiellońska 44</t>
  </si>
  <si>
    <t>Przedmiotowy projekt zrealizowany zostanie w województwie warmińsko – mazurskim w mieście Olsztyn położonym w powiecie M. Olsztyn. SP ZOZ MSWiA z Warmińsko-Mazurskim Centrum Onkologii w Olsztynie będący wnioskodawcą przedmiotowego projektu który zlokalizowany będzie na pierwszym piętrze w budynku „G” przy Al. Wojska Polskiego 37 w Olsztynie na działce nr 5/1 i 6 obręb 25. Zakres rzeczowy: 1. Roboty budowlane związane z utworzeniem Zakładu Radiologii Interwencyjnej 2. Zakup sprzętu/wyposażenia dla Zakładu Radiologii Interwencyjnej: - Angiograf 1 szt.; - Aparat USG 1 szt.; - Aparat do znieczuleń 1 szt.; - Kolumna anestezjologiczna 1 szt.; - Lampa bezcieniowa 1 szt.; - Strzykawka automatyczna 1 szt.</t>
  </si>
  <si>
    <t>Projekt ma za zadanie wzmocnienie infrastruktury ochrony zdrowia w zakresie diagnostyki i rehabilitacji medycznej (w tym rehabilitacji kardiologicznej), w szczególności na terenie województwa zachodniopomorskiego.</t>
  </si>
  <si>
    <t>Celem projektu jest poprawa funkcjonowania 107 Szpitala Wojskowego z Przychodnią SPZOZ poprzez wsparcie istniejących oddziałów zajmujących się leczeniem chorób układu kostno-stawowo-mięśniowego. Cel ten zostanie zrealizowany poprzez zakup diagnostycznego sprzętu medycznego (rezonans magnetyczny) z dostosowaniem pomieszczeń do stosownych wymagań. Celowość realizacji projektu wynika z faktu dużego zapotrzebowania całego regionu na specjalistyczny sprzęt diagnostyczny. Realizacja inwestycji pozwoli na podniesienie poziomu bezpieczeństwa zdrowotnego wśród mieszkańców i osób czasowo przebywających na terenie powiatu.</t>
  </si>
  <si>
    <t>Inwestycja polega na modernizacji Kliniki Położnictwa, Perinatologii i Ginekologii Instytutu wraz z Pododdziałem Noworodków I oraz zakupie sprzętu medycznego do Pododdziału Noworodków I. Powyższe działania pozwolą na podwyższenie standardu w zakresie szeroko pojętej diagnostyki i terapii przed- i śródporodowej w przypadkach najcięższych schorzeń położniczych. Zakres rzeczowy obejmuje: 1. Roboty budowlane i instalacyjne – w zakresie robót budowlanych wyszczególniono wyburzenia i demontaże ścianek działowych, usunięcie wszystkich okładzin ściennych, podłogowych, wykonanie nowych przebić w ścianach, demontaż drewnianej stolarki drzwiowej, demontaż całości przyborów sanitarnych, usunięcie instalacji w strefie opracowania z uwzględnieniem instalacji obsługujących pozostałe kondygnacje, przebudowę wybranych pomieszczeń. Nowe ściany będą wykonane w technologii gipsowo-kartonowej. Projektuje się nowe instalacje sanitarne (wentylacji, klimatyzacji, c.w.u., kanalizacji, gazów medycznych), elektryczne nisko- i wysokoprądowe. Wszystkie pomieszczenia zostaną zaopatrzone w nowe wykładziny PVC uzależnione od przeznaczenia pomieszczenia (wodoodporna, antypoślizgowa, prądoprzewodząca, akustyczna) oraz podwieszane sufity. W pomieszczeniach na ścianach będą znajdowały się okładziny PVC lub będą pomalowane farbami zmywalnymi. Zostaną zamontowane drzwi wewnętrzne z kontrolą dostępu zgodnie z opracowaniem. Drogi komunikacyjne i pomieszczenia pacjentów zostaną wyposażone w odboje ścienne. 2. Dostawa sprzętu i wyposażenia medycznego (aparaty USG x 2, fotel transportowy x 6, stół zabiegowy x 2, pompa strzykawkowa x 14, stanowiska pielęgnacji niemowląt, centrala monitoringu KTG, lampa do fototerapii x 6, lampa do fototerapii łóżeczkowej x 16, pulsoksymetr x 6, łóżeczka noworodkowe x 90, laktator x 12, ssak próżniowy x 10, ssak elektryczny x 4, wózek zabiegowy x 20, leżanka x 6, szafa medyczna x 10).</t>
  </si>
  <si>
    <t>Projekt przewiduje doposażenie Kliniki Kardiologii z Intensywnym nadzorem, w tym Pracowni Hemodynamiki w celu zwiększenia ilości wykonywanych procedur z zakresu kardiologii inwazyjnej oraz kompleksowości leczenia kardiologicznego: a. niewydolność serca - kwalifikacja do urządzeń wspomagających krążenie, transplantacji serca (cewnikowanie serca), b. diagnostyka nadciśnienia płucnego i późniejsza kontrola leczenia (cewnikowanie serca, pomiary ciśnień w krążeniu płucnym), c. leczenie zabiegowe przewlekłego zakrzepowo-zatorowego nadciśnienia płucnego (wieloetapowa angioplastyka tętnic płucnych), d. angioplastyki wieńcowe w zatrzymaniu krążenia u pacjentów z automatycznym mechanicznym zewnętrznym masażem serca - zabieg musi być wykonany natychmiast; to jest konieczne do uzyskania szansy na powrót spontanicznego krążenia i przeżycia pacjenta, e. kwalifikacja i leczenie zabiegowe w profilaktyce sercowopochodnego udaru mózgu: - zabiegowe zamykanie uszka lewego przedsionka (potrzeby są co najmniej 3 krotnie wyższe od obecnie wykonywanych), - zamykanie ubytków międzyprzedsionkowych (ASD i PFO) u pacjentów po udarze mózgu lub przejściowym niedokrwieniu mózgu (TIA) (potrzeby są co najmniej 3 - 4 krotnie wyższe od obecnie wykonywanych), - angioplastyki zwężeń tętnic szyjnych (potrzeby są co najmniej 2 – 2,5 krotnie wyższe od obecnie wykonywanych), - przezcewnikowa implantacja zastawki aortalnej (TAVI) w miażdżycowym zwężeniu zastawki aortalnej (potrzeby są co najmniej 3 krotnie wyższe od obecnie wykonywanych).</t>
  </si>
  <si>
    <t>Inwestycja polega na modernizacji Kliniki Położnictwa, Perinatologii i Ginekologii Instytutu "CZMP" – Bloku Porodowego oraz zakupie sprzętu med. i wyposażenia niemedycznego. Powstanie 11 sal porodowych, w tym 2 septyczne, 4 sale cięciowe, w tym 1 septyczna i 2 sale operacyjne neonatologiczne, część lekarsko-pielęgniarka.</t>
  </si>
  <si>
    <t>Przedmiotowy projekt przewiduje doposażenie oddziału chirurgii, poddziału chirurgii szczękowo-twarzowej, pododdziału ortopedii i traumatologii, bloków operacyjnych, dzięki czemu możliwe będzie podniesienie jakości i efektywności świadczeń zdrowotnych w zakresie m.in. układu kostno–stawowo–mięśniowego. Realizacja projektu jest uzasadniona w związku z aktualnymi trendami epidemiologicznymi oraz demograficznymi.</t>
  </si>
  <si>
    <t>Celem projektu jest poprawa diagnostyki oraz wdrożenie nowych metod leczenia nowotworów układu pokarmowego ze szczególnym uwzględnieniem nowotworów trzustki, najlepszą i najdokładniejszą metodą wykrywania i rozpoznawania zmian w trzustce, którą jest endoskopowa ultrasonografia (EUS). Działania mają bezpośrednie przełożenie na poprawę zdrowia populacji objętej projektem, wydłużeniem aktywności zawodowej oraz niwelowaniem ryzyka jej przerwania z powodu choroby. Zapewnienie dostępu do nieodpłatnych badań diagnostycznych najwyższej jakości, zagwarantowanie opieki lekarzy specjalistów oraz skrócenie czasu diagnostyki są istotnymi elementami realizacji Projektu</t>
  </si>
  <si>
    <t>Projekt obejmuje prace budowlane w budynku w Policach przy ul. Siedleckiej nr 2 oraz obiektów w Szczecinie przy ul. Unii Lubelskiej 1 i zakup wyposażenia medycznego oraz promocję projektu. Ogólnym celem projektu jest poprawa efektywności systemu ochrony zdrowia w obszarze chorób nowotworowych, chorób układu kostno-stawowo-mięśniowego oraz z zakresu położnictwa, ginekologii i leczenia chorób dzieci.</t>
  </si>
  <si>
    <t>Projekt dotyczy odtworzenia ponadregionalnego Centrum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t>
  </si>
  <si>
    <t>Bezpośrednimi użytkownikami wytworzonej w ramach projektu infrastruktury będą pacjenci oddziału kardiologii. Przedstawiony projekt wpisuje się w główne kierunki zmian w Polsce mające na celu obniżenie wskaźników zachorowalności i umieralności na choroby układu krążenia oraz poprawę jakości życia chorych w tym zakresie. Zakup sprzętu medycznego dla Centrum Medycyny Nieinwazyjnej w Uniwersyteckim Centrum Klinicznym realizowany jest w ramach Programu Operacyjnego Infrastruktura i Środowisko na lata 2014-2020 działanie 9.2 Infrastruktura ponadregionalnych podmiotów leczniczych.y Nieinwazyjnej w Uniwersyteckim Centrum Klinicznym</t>
  </si>
  <si>
    <t>Celem bezpośrednim Projektu jest doposażenie oddziałów kardiologicznego i onkologii urologicznej w nowoczesny sprzęt medyczny, a także dostosowanie oddziału kardiologii do pełnienia funkcji umożliwiającej świadczenie wysokojakościowych usług medycznych mieszkańcom Miasta, Powiatu i Powiatów sąsiednich, a także pacjentom spoza regionu. Zakup wyposażenia i prace budowlano-adaptacyjne na bazie aktualnie funkcjonujących oddziałów powinny zapewnić równy dostęp mieszkańców Polski do wysokojakościowych świadczeń medycznych. Zakres rzeczowy projektu: Przebudowa i dostosowanie oddziału wraz z Salą Intensywnego Nadzoru Kardiologicznego - Oddział Kardiologii z Pododdziałem Chorób Wewnętrznych.</t>
  </si>
  <si>
    <t>Budowa Szpitalnego Oddziału Ratunkowego wraz z Centrum Medycyny Ratunkowej i Interwencyjnej jako I etap organizacji Centralnego Zintegrowanego Szpitala Klinicznego U.M. w Poznaniu</t>
  </si>
  <si>
    <t>POIS.09.01.00-00-0365/19-00</t>
  </si>
  <si>
    <t>Wybudowanie i wyposażenie nowego Szpitalnego Oddziału Ratunkowego wraz z całodobowym lądowiskiem Lotniczego Pogotowia Ratunkowego.</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</si>
  <si>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</si>
  <si>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</si>
  <si>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r>
      <t>Wydatki są racjonalne, tzn. oparte na wiarygodnych źródłach, tj.
- w zakresie r</t>
    </r>
    <r>
      <rPr>
        <u/>
        <sz val="10"/>
        <color theme="1"/>
        <rFont val="Calibri"/>
        <family val="2"/>
        <charset val="238"/>
        <scheme val="minor"/>
      </rPr>
      <t>obót budowlanych</t>
    </r>
    <r>
      <rPr>
        <sz val="10"/>
        <color theme="1"/>
        <rFont val="Calibri"/>
        <family val="2"/>
        <charset val="238"/>
        <scheme val="minor"/>
      </rPr>
      <t xml:space="preserve"> – kosztorys inwestorski oparty o aktualny cennik dostępny na rynku dotyczący cen w budownictwie
- w zakresie </t>
    </r>
    <r>
      <rPr>
        <u/>
        <sz val="10"/>
        <color theme="1"/>
        <rFont val="Calibri"/>
        <family val="2"/>
        <charset val="238"/>
        <scheme val="minor"/>
      </rPr>
      <t>usług lub dostaw</t>
    </r>
    <r>
      <rPr>
        <sz val="10"/>
        <color theme="1"/>
        <rFont val="Calibri"/>
        <family val="2"/>
        <charset val="238"/>
        <scheme val="minor"/>
      </rPr>
      <t xml:space="preserve">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</si>
  <si>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9"/>
        <color theme="1"/>
        <rFont val="Calibri"/>
        <family val="2"/>
        <charset val="238"/>
        <scheme val="minor"/>
      </rPr>
      <t>3</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9"/>
        <color theme="1"/>
        <rFont val="Calibri"/>
        <family val="2"/>
        <charset val="238"/>
        <scheme val="minor"/>
      </rPr>
      <t>4</t>
    </r>
    <r>
      <rPr>
        <sz val="10"/>
        <color theme="1"/>
        <rFont val="Calibri"/>
        <family val="2"/>
        <charset val="238"/>
        <scheme val="minor"/>
      </rPr>
      <t xml:space="preserve">  budowy nowego obiektu;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 nie jest możliwy zakup wyrobów medycznych, analizowanych w mapach potrzeb zdrowotnych </t>
    </r>
    <r>
      <rPr>
        <sz val="8"/>
        <color theme="1"/>
        <rFont val="Calibri"/>
        <family val="2"/>
        <charset val="238"/>
        <scheme val="minor"/>
      </rPr>
      <t>5</t>
    </r>
    <r>
      <rPr>
        <sz val="10"/>
        <color theme="1"/>
        <rFont val="Calibri"/>
        <family val="2"/>
        <charset val="238"/>
        <scheme val="minor"/>
      </rPr>
      <t xml:space="preserve">,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Istnieje możliwość poprawy/uzupełnienia projektu w zakresie niniejszego kryterium na etapie oceny spełnienia kryteriów wyboru (zgodnie z art. 45 ust. 3 ustawy wdrożeniowej).
</t>
    </r>
    <r>
      <rPr>
        <sz val="7"/>
        <color theme="1"/>
        <rFont val="Calibri"/>
        <family val="2"/>
        <charset val="238"/>
        <scheme val="minor"/>
      </rPr>
      <t>3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4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                                                                                                                                                                                                                                                                                                                                                                                                                                            5  analizatorów biochemicznych wieloparametrowych, gammakamer, litotrypterów, rezonansów magnetycznych, urządzeń angiograficznych, tomografów komputerowych, echokardiografów (ultrasonografów kardiologicznych), mammografów, aparatów RTG z opcją naczyniową i obróbką cyfrową, aparatów RTG z torem wizyjnym, aparatów HDR / PDR do brachyterapii, stołów operacyjnych, wskazanych w rozdziale poświęconym zasobom sprzętowym w Mapie potrzeb zdrowotnych w zakresie lecznictwa szpitalnego dla danego województwa, która została opublikowana na stronie http://www.mpz.mz.gov.pl/mapy-szpitalne-ustawowe-2018/</t>
    </r>
  </si>
  <si>
    <r>
      <t>Posiadanie przez podmiot leczniczy akredytacji wydanej na podstawie ustawy z dnia 6 listopada 2008 r. o akredytacji w ochronie zdrowia(dalej: akredytacji) lub jest w okresie przygotowawczym do przeprowadzenia wizyty akredytacyjnej</t>
    </r>
    <r>
      <rPr>
        <i/>
        <sz val="7"/>
        <color theme="1"/>
        <rFont val="Calibri"/>
        <family val="2"/>
        <charset val="238"/>
        <scheme val="minor"/>
      </rPr>
      <t>7</t>
    </r>
    <r>
      <rPr>
        <i/>
        <sz val="10"/>
        <color theme="1"/>
        <rFont val="Calibri"/>
        <family val="2"/>
        <charset val="238"/>
        <scheme val="minor"/>
      </rPr>
      <t xml:space="preserve">  lub posiada certyfikat normy EN 15224 – Usługi Ochrony Zdrowia – System Zarządzania Jakością (dalej: certyfikat).
Istnieje możliwość poprawy/uzupełnienia projektu w zakresie niniejszego kryterium na etapie oceny spełnienia kryteriów wyboru (zgodnie z art. 45 ust. 3 ustawy wdrożeniowej).
</t>
    </r>
    <r>
      <rPr>
        <i/>
        <sz val="7"/>
        <color theme="1"/>
        <rFont val="Calibri"/>
        <family val="2"/>
        <charset val="238"/>
        <scheme val="minor"/>
      </rPr>
      <t>7 Okres przygotowawczy rozpoczyna się od daty podpisania umowy w zakresie przeprowadzenia przeglądu akredytacyjnego przez podmiot leczniczy.</t>
    </r>
  </si>
  <si>
    <t>W ramach kryterium badaniu będzie podlegał wskaźnik bieżącej płynności.
Istnieje możliwość poprawy/uzupełnienia projektu w zakresie niniejszego kryterium na etapie oceny spełnienia kryteriów wyboru (zgodnie z art. 45 ust. 3 ustawy wdrożeniowej).</t>
  </si>
  <si>
    <r>
      <t>Efektywność w wymiarze technicznym</t>
    </r>
    <r>
      <rPr>
        <sz val="7"/>
        <color theme="1"/>
        <rFont val="Calibri"/>
        <family val="2"/>
        <charset val="238"/>
        <scheme val="minor"/>
      </rPr>
      <t xml:space="preserve">11 12
11 Dane wyłącznie w odniesieniu do komórek organizacyjnych podmiotu leczniczego powiązanych z  projektem.                                                                                                                                                                                                                                                                                                                                    12 Wskaźnik obłożenia standardowego łóżek liczony według wzoru:
liczba osobodni zrealizowana na danym oddziale, rozumiana jako
różnica daty końca i początku pobytu na oddzial   (+ 1 dzień w przypadku pobytu jednodniowego)
         ________________            x 100% liczba dni działalności oddziału w ciągu roku pomnożona przez liczbę  łóżek sprawozdanych na oddziale (dane pochodzą z RPWDL)
</t>
    </r>
  </si>
  <si>
    <r>
      <t xml:space="preserve">Wnioskodawca udziela lub będzie udzielał najpóźniej po zrealizowaniu projektu świadczeń zdrowotnych przy użyciu narzędzi telemedycznych </t>
    </r>
    <r>
      <rPr>
        <i/>
        <sz val="8"/>
        <color theme="1"/>
        <rFont val="Calibri"/>
        <family val="2"/>
        <charset val="238"/>
        <scheme val="minor"/>
      </rPr>
      <t>24</t>
    </r>
    <r>
      <rPr>
        <i/>
        <sz val="10"/>
        <color theme="1"/>
        <rFont val="Calibri"/>
        <family val="2"/>
        <charset val="238"/>
        <scheme val="minor"/>
      </rPr>
      <t xml:space="preserve">  w ramach oddziałów lub jednostek organizacyjnych szpitala objętych zakresem projektu w celu poprawy jakości i trafności wdrażanych metod leczenia.
Istnieje możliwość poprawy/uzupełnienia projektu w zakresie niniejszego kryterium na etapie oceny spełnienia kryteriów wyboru (zgodnie z art. 45 ust. 3 ustawy wdrożeniowej).                                                                                                                                                                                                     </t>
    </r>
    <r>
      <rPr>
        <i/>
        <sz val="7"/>
        <color theme="1"/>
        <rFont val="Calibri"/>
        <family val="2"/>
        <charset val="238"/>
        <scheme val="minor"/>
      </rPr>
      <t xml:space="preserve">24 Narzędzia  telemedyczne  –  narzędzia  służące  dostarczaniu  przez  specjalistów  usług  medycznych,  w  przypadku,  gdy dystans  jest kluczowym  czynnikiem,  wykorzystując  technologie komunikacyjne do wymiany istotnych informacji dla diagnozy, leczenia, profilaktyki, badań, konsultacji czy wiedzy medycznej w celu polepszenia zdrowia pacjenta
                                                                </t>
    </r>
  </si>
  <si>
    <r>
      <t xml:space="preserve">23.1 Wnioskodawca zapewnia lub będzie zapewniał w wyniku realizacji projektu </t>
    </r>
    <r>
      <rPr>
        <sz val="7"/>
        <color theme="1"/>
        <rFont val="Calibri"/>
        <family val="2"/>
        <charset val="238"/>
        <scheme val="minor"/>
      </rPr>
      <t>25</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7"/>
        <color theme="1"/>
        <rFont val="Calibri"/>
        <family val="2"/>
        <charset val="238"/>
        <scheme val="minor"/>
      </rPr>
      <t>26.</t>
    </r>
    <r>
      <rPr>
        <sz val="6"/>
        <color theme="1"/>
        <rFont val="Calibri"/>
        <family val="2"/>
        <charset val="238"/>
        <scheme val="minor"/>
      </rPr>
      <t xml:space="preserve">
</t>
    </r>
    <r>
      <rPr>
        <sz val="10"/>
        <color theme="1"/>
        <rFont val="Calibri"/>
        <family val="2"/>
        <charset val="238"/>
        <scheme val="minor"/>
      </rPr>
      <t xml:space="preserve">Istnieje możliwość poprawy/uzupełnienia projektu w zakresie niniejszego kryterium na etapie oceny spełnienia kryteriów wyboru (zgodnie z art. 45 ust. 3 ustawy wdrożeniowej).
</t>
    </r>
    <r>
      <rPr>
        <sz val="7"/>
        <color theme="1"/>
        <rFont val="Calibri"/>
        <family val="2"/>
        <charset val="238"/>
        <scheme val="minor"/>
      </rPr>
      <t>25 Spełnienie tego warunku będzie elementem kontroli w czasie realizacji projektu oraz po zakończeniu jego realizacji w ramach tzw. kontroli trwałości
26 Spełnienie tego warunku będzie elementem kontroli w czasie realizacji projektu oraz po zakończeniu jego realizacji w ramach tzw. kontroli trwałości.</t>
    </r>
  </si>
  <si>
    <t>Podmiot leczniczy zakłada zwiększenie udziału świadczeń z zakresu chemioterapii w trybie jednodniowym lub ambulatoryjnym.                                                                                                                                                                                                                                                                                        Istnieje możliwość poprawy/uzupełnienia projektu w zakresie niniejszego kryterium na etapie oceny spełnienia kryteriów wyboru (zgodnie z art. 45 ust. 3 ustawy wdrożeniowej).</t>
  </si>
  <si>
    <t>FISZKA PROJEKU POZAKONKURSOWEGO</t>
  </si>
  <si>
    <t>Nr projektu w Planie Działań</t>
  </si>
  <si>
    <t>Tytuł projektu</t>
  </si>
  <si>
    <t>Beneficjent</t>
  </si>
  <si>
    <t>Powiat:</t>
  </si>
  <si>
    <t>TERYT:</t>
  </si>
  <si>
    <t>Zakres terytorialny inwestycji</t>
  </si>
  <si>
    <t>ogólnopolski</t>
  </si>
  <si>
    <t>nd.</t>
  </si>
  <si>
    <t xml:space="preserve">nd. </t>
  </si>
  <si>
    <t>Oś priorytetowa</t>
  </si>
  <si>
    <t>IX Wzmocnienie strategicznej infrastruktury ochrony zdrowia</t>
  </si>
  <si>
    <t>Działanie</t>
  </si>
  <si>
    <t>9.2 Infrastruktura ponadregionalnych podmiotów leczniczych</t>
  </si>
  <si>
    <t>Poddziałanie</t>
  </si>
  <si>
    <t>INFORMACJE O PROJEKCIE</t>
  </si>
  <si>
    <t>Cel zgodnie z Policy Paper</t>
  </si>
  <si>
    <t>A. Rozwój profilaktyki zdrowotnej, diagnostyki i medycyny naprawczej ukierunkowany na główne problemy epidemiologiczne w Polsce</t>
  </si>
  <si>
    <t xml:space="preserve">Narzędzie zgodnie z Policy Paper </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</si>
  <si>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</si>
  <si>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</si>
  <si>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</si>
  <si>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</si>
  <si>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</si>
  <si>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</si>
  <si>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</si>
  <si>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</si>
  <si>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Strategiczność projektu</t>
  </si>
  <si>
    <t>Opis wpływu projektu na efektywność kosztową projektu oraz efektywność finansową Beneficjenta</t>
  </si>
  <si>
    <t>Cel projektu</t>
  </si>
  <si>
    <t>Opis projektu</t>
  </si>
  <si>
    <t>Opis zgodności projektu 
z mapami potrzeb zdrowotnych</t>
  </si>
  <si>
    <t>Planowany okres realizacji projektu [RRRR.MM]</t>
  </si>
  <si>
    <t>Planowana data rozpoczęcia  
[RRRR.MM]</t>
  </si>
  <si>
    <t>Planowana data zakończenia 
[RRRR.MM]</t>
  </si>
  <si>
    <t>Planowana data złożenia wniosku 
o dofinansowanie [RRRR.MM]</t>
  </si>
  <si>
    <t>2020.09</t>
  </si>
  <si>
    <t>Źródła finansowania</t>
  </si>
  <si>
    <t>2014-2016</t>
  </si>
  <si>
    <t>Razem</t>
  </si>
  <si>
    <t>Planowany koszt kwalifikowalny [PLN]</t>
  </si>
  <si>
    <t>Planowane dofinansowanie UE [PLN]</t>
  </si>
  <si>
    <t>Planowane dofinansowanie UE 
[%]</t>
  </si>
  <si>
    <t>Działania w projekcie</t>
  </si>
  <si>
    <t>Nazwa zadania</t>
  </si>
  <si>
    <t>Opis działania</t>
  </si>
  <si>
    <t>Szacunkowa wartość całkowita zadania [PLN]</t>
  </si>
  <si>
    <t xml:space="preserve">Wskaźniki
</t>
  </si>
  <si>
    <t>Nazwa wskaźnika</t>
  </si>
  <si>
    <t>Rodzaj  [produktu/ rezultatu]</t>
  </si>
  <si>
    <t>Sposób pomiaru</t>
  </si>
  <si>
    <t>Szacowana wartość osiągnięta dzięki realizacji projektu</t>
  </si>
  <si>
    <t>Wartość docelowa zakładana w PO/SZOOP</t>
  </si>
  <si>
    <t>wartość docelowa</t>
  </si>
  <si>
    <t>Liczba leczonych w podmiotach leczniczych objętych wsparciem (wartość bezwględna)</t>
  </si>
  <si>
    <t>rezultat</t>
  </si>
  <si>
    <t>osoby/rok</t>
  </si>
  <si>
    <t xml:space="preserve">231 666 region lepiej rozwinięty/598 470 regiony słabiej </t>
  </si>
  <si>
    <t xml:space="preserve">brak danych </t>
  </si>
  <si>
    <t>Liczba wspartych podmiotów leczniczych</t>
  </si>
  <si>
    <t>produkt</t>
  </si>
  <si>
    <t>szt.</t>
  </si>
  <si>
    <t>12 region lepiej rozwinięty/ 31 regiony słabiej rozwinięte</t>
  </si>
  <si>
    <t>Liczba wspartych podmiotów leczniczych, w tym liczba wspartych podmiotów leczniczych z wyłączeniem ratownictwa medycznego</t>
  </si>
  <si>
    <t>Nakłady inwestycyjne na zakup aparatury medycznej</t>
  </si>
  <si>
    <t>PLN</t>
  </si>
  <si>
    <t>89 000 000 region lepiej rozwinięty/ 350 000 000 regiony lepiej rozwinięte</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</si>
  <si>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</si>
  <si>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</si>
  <si>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</si>
  <si>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</si>
  <si>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</si>
  <si>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</si>
  <si>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</si>
  <si>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2022.06</t>
  </si>
  <si>
    <t>KRYTERIA WYBORU PROJEKTÓW - Działanie 9.2 kryteria właściwe dla dziedziny choroby nowotworowe</t>
  </si>
  <si>
    <t xml:space="preserve">KRYTERIA WYBORU PROJEKTÓW - Działanie 9.2 kryteria właściwe dla projektów w zakresie ginekologii, położnictwa, neonatologii, pediatrii oraz innych oddziałów zajmujących się leczeniem dzieci </t>
  </si>
  <si>
    <t>III kw. 2020 r.</t>
  </si>
  <si>
    <t>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ZASADY OCENY KRYTERIUM
Ocena zgodnie z następującą punktacją:
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WAGA: 1</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</si>
  <si>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</si>
  <si>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</si>
  <si>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
ZASADY OCENY KRYTERIUM
1 pkt – spełnienie co najmniej jednego z czterech warunków będzie skutkowało przyznaniem 1 punktu przy ocenie projektu. Bez względu na to czy projekt spełnia jedno, czy więcej z przedmiotowych warunków, otrzyma zawsze tę samą liczbę punktów:
1. przedsięwzięcie wynika ze strategii ponadregionalnej (tj. strategii przyjętej przez Radę Ministrów: Strategia rozwoju społeczno-gospodarczego Polski Wschodniej do 2020, Strategia Rozwoju Polski Południowej do roku 2020 Strategia Polski Zachodniej 2020, Strategia Rozwoju Polski Centralnej do roku 2020 z perspektywą 2030)
lub
2. projekt realizowany jest w partnerstwie z podmiotem z przynajmniej jednego innego województwa objętego strategią ponadregionalną. Partnerstwo rozumiane jest zgodnie z art. 33 ustawy z dnia 11 lipca 2014 r. o zasadach realizacji programów w zakresie polityki spójności finansowanych w perspektywie finansowej 2014-2020 (Dz. U. 2014 poz. 1146).;
lub
3. Projekt realizowany jest na terenie więcej niż jednego województwa, przy czym co najmniej jedno z województw objęte jest strategią ponadregionalną oraz jest zgodny z celami strategii ponadregionalnej,
lub
4. Projekt jest komplementarny z projektem wynikającym ze strategii ponadregionalnej
WAGA: 1</t>
  </si>
  <si>
    <t>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</si>
  <si>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</si>
  <si>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r>
      <t xml:space="preserve">Przedstawienie przez wnioskodawcę zatwierdzonego przez podmiot tworzący programu restrukturyzacji </t>
    </r>
    <r>
      <rPr>
        <i/>
        <sz val="7"/>
        <color theme="1"/>
        <rFont val="Calibri"/>
        <family val="2"/>
        <charset val="238"/>
        <scheme val="minor"/>
      </rPr>
      <t>8</t>
    </r>
    <r>
      <rPr>
        <i/>
        <sz val="10"/>
        <color theme="1"/>
        <rFont val="Calibri"/>
        <family val="2"/>
        <charset val="238"/>
        <scheme val="minor"/>
      </rPr>
      <t xml:space="preserve"> podmiotu leczniczego zawierającego działania prowadzące do poprawy jego efektywności.
Istnieje możliwość poprawy/uzupełnienia projektu w zakresie niniejszego kryterium na etapie oceny spełnienia kryteriów wyboru (zgodnie z art. 45 ust. 3 ustawy wdrożeniowej).
</t>
    </r>
    <r>
      <rPr>
        <i/>
        <sz val="7"/>
        <color theme="1"/>
        <rFont val="Calibri"/>
        <family val="2"/>
        <charset val="238"/>
        <scheme val="minor"/>
      </rPr>
      <t>8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</si>
  <si>
    <r>
      <t xml:space="preserve">Podmiot leczniczy udziela świadczeń opieki zdrowotnej w ramach modelu opieki koordynowanej </t>
    </r>
    <r>
      <rPr>
        <i/>
        <sz val="7"/>
        <color theme="1"/>
        <rFont val="Calibri"/>
        <family val="2"/>
        <charset val="238"/>
        <scheme val="minor"/>
      </rPr>
      <t xml:space="preserve">9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9 Rozumianej zgodnie z definicją opieki koordynowanej zawartej w Podrozdziale 6.3.2.3 Krajowych ram strategicznych. Policy paper dla ochrony zdrowia na lata 2014-2020 (str. 191).</t>
    </r>
  </si>
  <si>
    <r>
      <t xml:space="preserve">Udział przyjęć w trybie nagłym w stosunku do wszystkich przyjęć na oddziałach o charakterze zachowawczym </t>
    </r>
    <r>
      <rPr>
        <i/>
        <sz val="7"/>
        <color theme="1"/>
        <rFont val="Calibri"/>
        <family val="2"/>
        <charset val="238"/>
        <scheme val="minor"/>
      </rPr>
      <t xml:space="preserve">18 19 </t>
    </r>
    <r>
      <rPr>
        <i/>
        <sz val="10"/>
        <color theme="1"/>
        <rFont val="Calibri"/>
        <family val="2"/>
        <charset val="238"/>
        <scheme val="minor"/>
      </rPr>
      <t xml:space="preserve">objętym zakresem wsparcia </t>
    </r>
    <r>
      <rPr>
        <i/>
        <sz val="7"/>
        <color theme="1"/>
        <rFont val="Calibri"/>
        <family val="2"/>
        <charset val="238"/>
        <scheme val="minor"/>
      </rPr>
      <t>20</t>
    </r>
    <r>
      <rPr>
        <i/>
        <sz val="7"/>
        <rFont val="Calibri"/>
        <family val="2"/>
        <charset val="238"/>
        <scheme val="minor"/>
      </rPr>
      <t xml:space="preserve">
</t>
    </r>
    <r>
      <rPr>
        <i/>
        <sz val="10"/>
        <rFont val="Calibri"/>
        <family val="2"/>
        <charset val="238"/>
        <scheme val="minor"/>
      </rPr>
      <t>Istnieje możliwość poprawy/uzupełnienia projektu w zakresie niniejszego kryterium na etapie oceny spełnienia kryteriów wyboru (zgodnie z art. 45 ust. 3 ustawy wdrożeniowej).</t>
    </r>
    <r>
      <rPr>
        <i/>
        <sz val="7"/>
        <rFont val="Calibri"/>
        <family val="2"/>
        <charset val="238"/>
        <scheme val="minor"/>
      </rPr>
      <t xml:space="preserve">
18   Zgodnie z danymi dostępnymi na platformie danych Baza Analiz Systemowych i Wdrożeniowych.
19 Wg danych za rok poprzedzający rok składania wniosku o dofinansowanie.
20 Dotyczy projektów uwzględniających w zakresie projektu oddziały o charakterze zachowawczym.</t>
    </r>
  </si>
  <si>
    <r>
      <t xml:space="preserve">Realizacja projektu przyczynia się do koncentracji wykonywania zabiegów kompleksowych </t>
    </r>
    <r>
      <rPr>
        <i/>
        <sz val="7"/>
        <color theme="1"/>
        <rFont val="Calibri"/>
        <family val="2"/>
        <charset val="238"/>
        <scheme val="minor"/>
      </rPr>
      <t xml:space="preserve">21 22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21 Zabiegi kompleksowe – typ zabiegów zdefiniowanych zgodnie z grupami wyróżnionymi w ramach Jednorodnych Grup Pacjentów. Zgodnie z wykazem zabiegów określonym na platformie danych Baza Analiz Systemowych i Wdrożeniowych.
22 Dotyczy projektów uwzględniających w zakresie projektu oddziały o charakterze zabiegowym.</t>
    </r>
  </si>
  <si>
    <t>Sprawdzana  jest  potencjalna   kwalifikowalność  wydatków  planowanych  do  poniesienia  na podstawie informacji zawartych w pkt B.3 oraz C.1 wniosku o dofinansowanie, czyli poprawność przypisania wskazanych tam  wydatków  do  właściwych  kategorii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 pkt B.3 wniosku o dofinansowanie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</si>
  <si>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PROKARDIO - modernizacja ośrodka kompleksowej diagnostyki, leczenia chorób układu krążenia”</t>
  </si>
  <si>
    <t>POIS.09.02.00-00-0180/19-00</t>
  </si>
  <si>
    <t>Niniejszy projekt będzie polegać na przebudowie istniejącej infrastruktury Szpitala Klinicznego Przemienia Pańskiego oraz wymianie, modernizacji i zakupie wyposażenia oraz sprzętu medycznego. W ramach projektu zostanie zakupione wyposażenie oraz zostaną przeprowadzone działania promocyjne, prowadzony będzie nadzór inwestorski. Ponadto w ramach projektu zostanie zatrudnionych 2 pracowników Działu Służb Pomocniczych.</t>
  </si>
  <si>
    <t>2/2020</t>
  </si>
  <si>
    <t>POIiŚ.9.P.274</t>
  </si>
  <si>
    <t>PROONKOLOGIA – program poprawy dostępności i efektywności  udzielanych świadczeń dla pacjentów onkologicznych leczonych w  Uniwersyteckim Centrum Onkologii Szpitala Klinicznego Przemienienia Pańskiego w Poznaniu</t>
  </si>
  <si>
    <t xml:space="preserve">Poznań </t>
  </si>
  <si>
    <t>30.64</t>
  </si>
  <si>
    <t>Celem głównym projektu jest poprawa efektywności leczenia chorób nowotworowych w tym poprawa dostępności i efektywności  udzielanych świadczeń w zakresie chemioterapii  w ramach hospitalizacji.</t>
  </si>
  <si>
    <t xml:space="preserve">Zakres inwestycji:
1. Roboty budowlane - powiększenie istniejącego Oddziału Chemioterapii.  Prace budowlane dotyczyć będą dobudowy skrzydła szpitala do budynku, w którym znajdują się oddziały onkologiczne (dobudowa dwóch poziomów Oddziału Chemioterapii). Dobudowana część będzie bezpośrednio przylegać do części istniejącej i będzie z nią powiązana komunikacyjnie i funkcjonalnie. Nowa część Oddziału Chemioterapii dostosowana będzie do wymogów pacjentów onkologicznych, w tym pacjentów z niepełnosprawnościami. Zakres robót budowlanych:  m. in. budowa ścian wewnętrznych i zewnętrznych, konstrukcje monolityczne, budowa ścian, konstrukcje stalowe, stropy, budowa dachu, elewacja, stolarka okienna, prace wykończeniowe wewnętrzne i zewnętrzne, instalacje elektryczne, instalacje sanitarne, wentylacja mechaniczna, instalacje gazów medycznych.
2. Zakup sprzętu medycznego i wyposażenia dla Oddziału Chemioterapii. </t>
  </si>
  <si>
    <t>2020.04</t>
  </si>
  <si>
    <t xml:space="preserve">Zadanie 1- Prace budowlane </t>
  </si>
  <si>
    <t>Prace budowlane dotyczyć będą dobudowy nowej części Oddziału Chemioterapii poziom 0 - oddział łóżkowy, poziom 1 - oddział łóżkowy. Dobudowana część połączona zostanie z istniejącym oddziałem chemioterapii i stanowić będzie ciąg komunikacyjny.  Zakres robót: budowa ścian wewnętrznych i zewnętrznych, konstrukcje monolityczne, konstrukcje stalowe, stropy, budowa dachu, elewacja, stolarka okienna, prace wykończeniowe wewnętrzne i zewnętrzne, instalacje elektryczne, instalacje sanitarne, wentylacja mechaniczna, instalacje gazów medycznych.</t>
  </si>
  <si>
    <t>Zadanie 2 - Aparatura medyczna</t>
  </si>
  <si>
    <t xml:space="preserve">Zakup niezbędnej aparatury medycznej stanowiącej doposażenie Oddziału Chemioterapii. Wydatki niekwalifikowalne w projekcie. </t>
  </si>
  <si>
    <t>Zadanie 3 - Wyposażenie</t>
  </si>
  <si>
    <t xml:space="preserve">Zakup wyposażenia na Oddział Chemioterapii. Wydatki niekwalifikowalne w projekcie. </t>
  </si>
  <si>
    <t xml:space="preserve">Zadanie 4 - Promocja projektu </t>
  </si>
  <si>
    <t xml:space="preserve">Działania informacyjno - promocyjne (tablica informacyjna i pamiątkowa). Wydatki niekwalifikowalne w projekcie. </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</si>
  <si>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</si>
  <si>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POIiŚ.9.P.273</t>
  </si>
  <si>
    <t>POIiŚ.9.P.273, POIiŚ.9.P.274</t>
  </si>
  <si>
    <t>nie nadano</t>
  </si>
  <si>
    <t>WYKAZ DZIAŁAŃ  WCZEŚNIEJ UZGODNIONYCH W PLANIE DZIAŁAŃ NA 2020 r</t>
  </si>
  <si>
    <t>Rozbudowa i przebudowa istniejącego budynku Uniwersyteckiego Dziecięcego Szpitala Klinicznego w Białymstoku</t>
  </si>
  <si>
    <t>Modernizacja i rozbudowa wraz z doposażeniem I Kliniki Radioterapii i Chemioterapii, Kliniki Chirurgii Onkologicznej i Rekonstrukcyjnej oraz Bloku Operacyjnego z zabezpieczeniem anestezjologicznym, w celu poprawy jakości i usprawnienia procesu leczenia onkologicznego</t>
  </si>
  <si>
    <t>Utworzenie Klinicznego oddziału hematologii  z ośrodkiem  transplantacji szpiku w Warmińsko-Mazurskim Centrum Onkologii Szpitala MSWiA  poprzez przebudowę istniejącej infrastruktury wraz z wyposażeniem</t>
  </si>
  <si>
    <t>Modernizacja ponadregionalnego centrum rozpoznawania i leczenia chorób serca  w Uniwersyteckim Szpitalu Klinicznym im. Jana Mikulicza-Radeckiego we Wrocławiu</t>
  </si>
  <si>
    <t>POIiŚ.9.P.269</t>
  </si>
  <si>
    <t>POIiŚ.9.P.270</t>
  </si>
  <si>
    <t>POIiŚ.9.P.271</t>
  </si>
  <si>
    <t>POIiŚ.9.P.272</t>
  </si>
  <si>
    <t>18/2020/0</t>
  </si>
  <si>
    <t>Zakup środków ochrony indywidualnej jako niezbędne działanie do zapobiegania, przeciwdziałania i zwalczania COVID-19 - etap I</t>
  </si>
  <si>
    <t>Zakup środków ochrony indywidualnej jako niezbędne działanie do zapobiegania, przeciwdziałania i zwalczania COVID-19 - etap II</t>
  </si>
  <si>
    <t>Zakup środków ochrony indywidualnej oraz środków do dezynfekcji jako niezbędne działanie do zapobiegania, przeciwdziałania i zwalczania COVID-19 na terenie Mazowsza</t>
  </si>
  <si>
    <t>Zakup środków do dezynfekcji jako niezbędne działanie do zapobiegania, przeciwdziałania i zwalczania COVID-19</t>
  </si>
  <si>
    <t>Zakup sprzętu medycznego jako niezbędne działanie do zapobiegania, przeciwdziałania i zwalczania COVID-19</t>
  </si>
  <si>
    <t xml:space="preserve"> Realizacja przez Agencję Rezerw Materiałowych działań w celu zapobiegania, przeciwdziałania i zwalczania COVID-19 </t>
  </si>
  <si>
    <t>Minister właściwy ds. zdrowia - Biuro Administracyjne</t>
  </si>
  <si>
    <t>Agencja Rezerw Materiałowych</t>
  </si>
  <si>
    <t>00-952</t>
  </si>
  <si>
    <t>Miodowa 15</t>
  </si>
  <si>
    <t>Grzybowska 45</t>
  </si>
  <si>
    <t>00-844</t>
  </si>
  <si>
    <t xml:space="preserve">Wsparcie podmiotów  w związku z realizacją działań związanych z zapobieganiem, przeciwdziałaniem i zwalczaniem  „COVID-19” oraz innych chorób zakaźnych w zakresie zakupu środków ochrou osobostej, w tym m.in. maseczek, rękawiczek, gogli, przyłbic, kombinezonów. </t>
  </si>
  <si>
    <t xml:space="preserve">Wsparcie podmiotów  w związku z realizacją działań związanych z zapobieganiem, przeciwdziałaniem i zwalczaniem  „COVID-19” oraz innych chorób zakaźnych w zakresie zakupu środków ochrony osobistej oraz środków do dezynfekcji rąk i powierzchni. Działania projektowe nakierunkowane są na obszar o największej liczbie mieszkańców, na którym stwierdzono bardzo wysoką liczbę  przypadków zachorowań i największą liczbę zgonów wywołanych COVID-19. </t>
  </si>
  <si>
    <t>Wsparcie podmiotów  w związku z realizacją działań związanych z zapobieganiem, przeciwdziałaniem i zwalczaniem  „COVID-19” oraz innych chorób zakaźnych w zakresie zakupu środków do dezynfekcji rąk i powierzchni, namiotów kabinowych oraz namiotów i kabin do dezynfekcji ludzi oraz karetek</t>
  </si>
  <si>
    <t>Wsparcie podmiotów  w związku z realizacją działań związanych z zapobieganiem, przeciwdziałaniem i zwalczaniem  „COVID-19” oraz innych chorób zakaźnych w zakresie zakupu sprzętu medycznego, w tym m.in. respiratorów, monitorów, pomp infuzyjnych i strzykawkowych, tomografów, ECMO, aparatów do ciągłych zabiegów nerkozastępczych</t>
  </si>
  <si>
    <t xml:space="preserve">Wsparcie podmiotów  w związku z realizacją działań związanych z zapobieganiem, przeciwdziałaniem i zwalczaniem  „COVID-19” oraz innych chorób zakaźnych w zakresie zakupu środków ochrony indywidualnej, środków do dezynfekcji oraz sprzetu medycznego. </t>
  </si>
  <si>
    <t>POIS.09.02.00-00-0183/20-00</t>
  </si>
  <si>
    <t>POIS.09.02.00-00-0184/20-00</t>
  </si>
  <si>
    <t>POIS.09.02.00-00-0185/20-00</t>
  </si>
  <si>
    <t>POIS.09.02.00-00-0186/20-00</t>
  </si>
  <si>
    <t>POIS.09.02.00-00-0187/20-00</t>
  </si>
  <si>
    <t>POIS.09.02.00-00-0188/20-00</t>
  </si>
  <si>
    <t>Poprawa warunków leczenia dzieci z chorobami hematoonkologicznymi poprzez modernizację bazy Oddziału Klinicznego Onkologii i Hematologii Dziecięcej i doposażenie w sprzęt do leczenia chorób nowotworowych w Wojewódzkim Specjalistycznym Szpitalu Dziecięcym w Olsztynie</t>
  </si>
  <si>
    <t>Szpital Kliniczny Przemienienia Pańskiego (SKPP) to jeden z 6 szpitali klinicznych Uniwersytetu Medycznego w Poznaniu, a jednocześnie jeden z 47 w całym kraju, pełniących niezwykle ważną rolę na mapie placówek lecznictwa wysokospecjalistycznego.  SKPP jako szpital o charakterze ponadregionalnym zapewnia opiekę nie tylko pacjentom z terenu woj. wielkopolskiego, zachodniej części Polski, ale też całego kraju. Działające w strukturach SKPP Uniwersyteckie Centrum Onkologii jest wiodącym ośrodkiem diagnostyki i leczenia chorób nowotworowych  w kraju. 
Realizacja projektu jest uzasadniona z punktu widzenia aktualnych trendów epidemiologicznych oraz demograficznych, które wskazują na rosnącą zachorowalność na  choroby nowotworowe w Polsce. Według szacunków Światowej Organizacji Zdrowia w 2008 r. 12,4 mln ludzi zachorowało na choroby nowotworowe, 28 mln żyło z chorobą nowotworową, a prawie 8 mln osób zmarło (Boyle, Levin, red., 2008 r.). W polskiej populacji rocznie notuje się około 150 tys. zachorowań rocznie – w 2011 r. 71,8 tys. u mężczyzn i 72,6 tys. u kobiet.  Zmiany demograficzne (rosnący odsetek osób w starszym wieku) i zależność ryzyka zachorowania od wieku sprawiają, że można oczekiwać, biorąc pod uwagę wyłącznie te dwa czynniki, wzrostu liczby zachorowań na nowotwory w kraju.  Z powyższego wynika pilna potrzeba wzmocnienia i powiększenia infrastruktury SKPP, która umożliwi realizację świadczeń z zakresu chemioterapii rosnącej liczbie pacjentów. Projekt jest odpowiedzią na potrzebę zwiększenia zakresu realizacji chemioterapii oraz poprawy warunków realizacji świadczenia poprzez powiększenie Oddziału  Chemioterapii. 
Oddziały służące pacjentom onkologicznym od 2011 r. roku skupione są w jednym obiekcie szpitala przy ul. Szamarzewskiego, w którym w wyniku rozbudowy powstał nowoczesny kompleks onkologiczny. W strukturze tej części szpitala znajduje się m. in. Oddział Chirurgii Onkologicznej, Oddział Ginekologii Onkologicznej, Oddział Pulmonologii i Alergologii - w ramach których leczeni są pacjenci  z chorobami nowotworowymi z całej Polski. W znacznym zakresie opieka medyczna dla pacjentów z tych oddziałów odbywa się również w ramach Oddziału Chemioterapii. W ostatnich latach szpital notuje wzrost przyjmowanej liczby pacjentów w Oddziale Chemioterapii, tj.  2016 r. = 7 029 pacjentów, 2017 = 7 464 pacjentów, do X 2018 r. = 7 582 pacjentów. Obecna infrastruktura szpitala nie odpowiada na wzrastające zapotrzebowanie na leczenie onkologiczne. Zbyt mała powierzchnia oddziału praktycznie uniemożliwia przygotowanie się na wzrastającą z roku na rok liczbę pacjentów. Aktualnie oddział dysponuje 8 stanowiskami do podawania chemii jednodniowej oraz dwiema toaletami dla pacjentów, co przy przyjmowaniu ok. 20 pacjentów dziennie jest niewystarczające.  Projekt  przewiduje w swoim zakresie powiększenie powierzchni oddziału, utworzenie nowych sal łóżkowych, zakup aparatury medycznej i wyposażenia. Realizacja projektu w znaczący sposób poprawi możliwość diagnozowania i leczenia onkologicznego, a także zwiększy ilość pacjentów objętych opieką szpitalną na najwyższym poziomie, obejmującą realizację świadczeń z zakresu chemioterapii według najwyższych standardów, umożliwi zapewnienie ciągłości leczenia. Jednocześnie wpłynie na komfort, zwiększenie intymności i godności pacjentów jak również na komfort i ergonomię pracy personelu medycznego. 
Przewidywany zakres wsparcia jest zgodny z kierunkiem interwencji dotyczącym zmniejszenia zachorowalności i przedwczesnej umieralności z powodu nowotworów wśród mieszkańców Polski. 
Wnioskodawca dysponuje kadrą medyczną odpowiednio wykwalifikowaną do obsługi wyrobów medycznych objętych projektem oraz posiada kontrakt z NFZ na świadczenia z zakresu onkologii. Realizacja projektu stworzy możliwość skrócenia czasu oczekiwania pacjentów na świadczenia z zakresu chemioterapii, efektywniejszego finansowania realizowanych w ramach oddziału świadczeń. Inwestycja jest przedsięwzięciem o rzeczywistym potencjale ponadregionalnym, cechującym się wartością dodaną wynikającą z realizacji zadań wykraczających poza obszar województwa, a przewidziane do realizacji zadania będą miały odzwierciedlenie w zwiększeniu skuteczności i efektywności świadczonych usług.</t>
  </si>
  <si>
    <t>Realizacja projektu będzie zakładała uzyskanie najlepszych efektów przy jak najmniejszych nakładach. Przy wyborze wariantów realizacji projektu Szpital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dedykowanych chorobom onkologicznym oraz będzie dążył do maksymalnej efektywności kosztowej projektu, w zakresie samej inwestycji jak i przyszłych kosztów eksploatacyjnych. Realizacja projektu jest uzasadniona z punktu widzenia efektywności kosztowej. Wybrany wariant jest efektywny ekonomicznie i uzasadniony do realizacji z punktu widzenia ponoszonych kosztów. Inwestycja wynika z Planu Restrukturyzacji Szpitala Klinicznego Przemienienia Pańskiego UM w Poznaniu, który wskazuje na  konieczność rozbudowy oddziału o dwa poziomu w związku z brakiem miejsca dla świadczenia opieki medycznej dla rosnącej liczby pacjentów. Inwestycja przyczyni się zarówno do zwiększenia bezpieczeństwa leczenia, jak i realizacji świadczeń onkologicznych. 
Sytuacja finansowa Szpitala pozwala na realizację projektu. Przyjęte rozwiązania, jak również sposób zapewnienia środków finansowych na utrzymanie i eksploatację majątku, gwarantują trwałość i stabilność  projektu pod względem instytucjonalnym i finansowym.  Dzięki realizacji projektu i jego założeń nastąpi maksymalne wykorzystanie posiadanej infrastruktury w celu zapewnienia najlepszych warunków leczenia.</t>
  </si>
  <si>
    <t xml:space="preserve">Zgodnie z „Mapą Potrzeb Zdrowotnych w zakresie onkologii dla Polski” prognoza zachorowalności na nowotwory ogółem w okresie 2016-2029 (liczba nowych przypadków nowotworów złośliwych) wzrośnie z poziomu 180,3 tys. do 213,1 tys. (+18%).
W 2029 roku dalej dominującym nowotworem pod względem liczby zachorowań będzie nowotwór złośliwy płuca (pacjenci z nowotworem płuca leczeni są w SKPP). Najszybciej wzrastać będzie zachorowalność na nowotwór gruczoły krokowego (29% przyrostu między 2016 a 2029 rokiem). Największa zmiana w liczbie nowych przypadków nowotworów złośliwych nastąpi w grupie wiekowej 75–84 lat. W stosunku do roku 2016, w roku 2029 odnotowanych zostanie 60% więcej nowych przypadków. Jak wskazano w mapach potrzeb zdrowotnych: w 2029 roku w Polsce odnotowanych zostanie ponad 32,5 tys. nowych zachorowań na nowotwory złośliwe płuc, ponad 22,9 tys. nowych zachorowań na nowotwory złośliwe piersi, ponad 18,7 tys. nowych przypadków nowotworów złośliwych jelita grubego, ponad 8,6 tys. nowych przypadków nowotworów złośliwych odbytnicy i odbytu. Prognozowana liczba nowych przypadków nowotworów złośliwych w Polsce w roku 2029 w podziale na grupy nowotworów złośliwych (rodzaj nowotworu i wzrost procentowy w latach 2016-2029): Prostata 29 %; Jelito grube 23 %; Pęcherz moczowy 23 %; Górny odc. układu pokarmowego 22 %; Odbyt i odbytnica 21 %; Trzustka 21 %; Wątroba 20 %; Płuca 17 %; Nerki 17 %; Trzon macicy 16 %; Jajnik 14 %; Pierś 13 %)  Jeśli chodzi o prognozę świadczeń w zakresie chemioterapii w badanym horyzoncie czasowym zgodnie z ww. mapą potrzeb zdrowotnych szacuje się wzrost zapotrzebowania na świadczenia w zakresie chemioterapii (hospitalizacja jednodniowa, ambulatoryjna) z 1 055 tys. osobodni w roku 2016 do 1 142 tys. osobodni w roku 2029 (+9%).
Zgodnie z „Mapą potrzeb zdrowotnych w zakresie lecznictwa szpitalnego dla Polski” 
W zakresie „Oddziału onkologii klinicznej oraz pozostałe świadczenia w ramach chemioterapii” szacuje się wzrost liczby hospitalizacji i osobodni w Polsce na omawianym oddziale (wykres 3.3.93 str. 1502). Dla woj. wielkopolskiego prognozuje się wzrost liczby hospitalizacji na oddziale w kolejnych latach w sposób następujący rok 2016 – 61,68 tys.; rok 2018 – 66,48 tys.; rok 2020 – 68,99 tys.; rok 2024 – 73,66 tys.; rok – 80,11 tys. gdzie prognoza dla Polski również wykazuje wzrost liczby hospitalizacji rok 2016 – 665,43 tys.; rok 2018 – 701,50 tys.; rok 2020 – 723,11 tys.; rok 2024 – 763,37 tys.; rok – 816,55 tys. Tym samym należy zakładać wzrost zapotrzebowania na realizację świadczeń z zakresu chemioterapii. 
Zgodnie z „Mapą potrzeb zdrowotnych w zakresie lecznictwa szpitalnego dla województwa wielkopolskiego"  w 2012 roku w woj. wielkopolskim zdiagnozowano 14 136 nowych przypadków nowotworów złośliwych, co było trzecią wartością w kraju. W przeliczeniu na 100 tys. ludności było to 408 osób. Nowotwory są drugą co do częstości przyczyną zgonów mieszkańców woj. wielkopolskiego. Nowotwór złośliwy piersi był odpowiedzialny za 13,7% zgonów kobiet. Uwzględniając wyłącznie procesy demograficzne szacuje się, że w okresie 2016-2029 liczba nowych przypadków nowotworów złośliwych wzrośnie z poziomu 15,5 tys. do 18,9 tys. (+3,4 tys.; +22,3%). Pod względem dynamiki wzrostu liczby nowych przypadków województwo wielkopolskie jest na pierwszym miejscu w Polsce.
Prognozowana 5-letnia chorobowość onkologiczna wzrośnie w latach 2016-2029 o 8 tys. przypadków (tj. z poziomu 41 tys. do 49 tys.; +18%). Największa chorobowość 5-letnia w województwie wielkopolskim będzie dotyczyć nowotworów złośliwych piersi i będzie wynosić 7 328 osób. Drugim typem nowotworu o największej 5-letniej chorobowości będą nowotwory gruczołu krokowego - 5 222 osób. Te same dwie grupy nowotworów będą odznaczać się najwyższą chorobowością w roku 2029 - dla nowotworu piersi będzie to 8 152 osób, a dla nowotworu gruczołu krokowego 7 048 osób. Wzrośnie tym samym zapotrzebowanie na realizację świadczeń z zakresu chemioterapii  z 103,6 tys. osobodni w roku 2016 do 115,8 tys. osobodni w roku 2029 (+ 11,8%).
Zgodnie z „Mapą potrzeb zdrowotnych w zakresie lecznictwa szpitalnego dla województwa wielkopolskiego”, struktura demograficzna ludności województwa wielkopolskiego w najbliższych kilkunastu latach będzie się zmieniała podobnie jak struktura ludności dla Polski. Nastąpi znaczny  wzrost  udziału  osób w wieku powyżej 64. roku życia: z 14 proc. do 21 % wobec 23 % w skali kraju. Tym samym wzrośnie zapotrzebowanie na zapewnienie opieki zdrowotnej dla tej grupy osób. 
Zasadna jest realizacja inwestycji zmierzająca do wzmocnienia oddziału chemioterapii, który w najbliższych latach realizować będzie świadczenia dla coraz większej grupy pacjentów. 
Projekt odzwierciedla trendy demograficzne przedstawione w Mapach potrzeb zdrowotnych dla woj. wielkopolskiego. W latach 2016-2019 szacuje się wzrost zapotrzebowania na świadczenia w zakresie chemioterapii o ok. 12,9%. 
W  scenariuszu  maksymalnym,  w  badanym  horyzoncie  czasowym  szacuje  się   wzrost zapotrzebowania na świadczenia w zakresie chemioterapii (hospitalizacja, jednodniowa, ambulatoryjna) z 103,6 tys. osobodni w roku 2016 do 115,8 tys. osobodni w roku 2029 (+ 11,8%). W scenariuszu minimalnym, w badanym horyzoncie czasowym szacuje się wzrost zapotrzebowania na świadczenia w zakresie chemioterapii (hospitalizacja, jednodniowa, ambulatoryjna) z 45,7 tys. osobodni w roku 2016 do 51,6 tys. osobodni w roku 2029 (+12,9%)
W związku z powyższym realizacja projektu pozwoli zapewnić miejsce do udzielania świadczeń w zakresie chemioterapii dla rosnącej grupy pacjentów z chorobami nowotworowymi. 
</t>
  </si>
  <si>
    <t>Wojewódzki Specjalistyczny Szpital Dziecięcy im. Prof. Dr  Stanisława Popowskiego w Olsztynie</t>
  </si>
  <si>
    <t>olsztyński</t>
  </si>
  <si>
    <t xml:space="preserve">Agnieszka Tuderek-Kuleta, Departament Oceny Inwestycji, Naczelnik
tel. 882354597, e-mail: a.tuderek@mz.gov.pl
Edyta Gałązka, Departament Oceny Inwestycji, główny specjalista,
tel. 882 359 361, e-mail: e.galazka@mz.gov.pl
</t>
  </si>
  <si>
    <t>Narzędzie zgodnie z Policy Paper</t>
  </si>
  <si>
    <t>Uzasadnienie realizacji projektu
w trybie pozakonkursowym</t>
  </si>
  <si>
    <t xml:space="preserve">Realizacja projektu jest uzasadniona w związku z aktualnymi trendami epidemiologicznymi oraz demograficznymi. Problemem, na jaki odpowiada projekt, są niewystarczające warunki leczenia i dostępność do leczenia dzieci z chorobami hematoonkologicznymi. Obecnie Oddział Kliniczny Onkologii i Hematologii Dziecięcej Wojewódzkiego Specjalistycznego Szpitala Dziecięcego w Olsztynie (WSSD) jest wyposażony w 20 łóżek na salach kilkuosobowych. Szpital realizuje diagnostykę chorób onkologicznych i hematologicznych u dzieci, w tym: diagnostykę genetyczną, leczenie, chemioterapię w warunkach szpitalnych, dziennych i ambulatoryjnych, leczenie operacyjne guzów litych w Oddziale Klinicznym Chirurgii i Urologii Dziecięcej oraz guzów w obrębie  twarzoczaszki w Oddziale Chirurgii Głowy i Szyi w zakresie chirurgii szczękowo - twarzowej, laryngologii i okulistyki. Przyjmuje pacjentów zarówno z województwa warmińsko-mazurskiego jak również pacjentów z innych województw. Ostatnie lata pokazują tendencję wzrostową w liczbie pacjentów. W 2017 roku liczba hospitalizacji w Oddziale Klinicznym Onkologii i Hematologii Dziecięcej wynosiła 891, natomiast w roku 2019 – 1053. Struktura rozpoznań leczonych pacjentów przedstawia się następująco: białaczki (20% pacjentów oddziału), guzy lite (20% pacjentów oddziału, w tym 7 % stanowią guzy lite ośrodkowego układu nerwowego), chłoniaki (10 % pacjentów oddziału),  choroby hematologiczne, w tym  niedokrwistości, skazy krwotoczne itp.  (25 %  pacjentów oddziału), niedobory odporności i inne choroby układu chłonnego i naczyń krwionośnych, zmiany nowotworowe łagodne stanowią resztę rozpoznań. Liczba hospitalizacji pacjentów onkologicznych zabiegowych w Oddziale Klinicznym Chirurgii i Urologii Dziecięcej wynosiła w 2017 r. – 164, 2018 r. – 210, 2019 r. - 280 (wzrasta liczba pacjentów operowanych z powodu chorób i zmian nowotworowych, z których największą liczbę stanowią  malformacje naczyniowe o charakterze zmian nowotworowych oraz  guzy lite i nowotwory głowy i szyi - w 2019 roku operowano 21 pacjentów z nowotworami twarzoczaszki ). Liczba porad w Poradni onkologii i hematologii dziecięcej rocznie wynosi ok 4 500. W Oddziale Klinicznym  Onkologii i Hematologii Dziecięcej kontynuowane jest także leczenie immunosupresyjne dzieci po allogenicznej transplantacji szpiku  kostnego wykonanego w klinikach we Wrocławiu, Bydgoszczy, Lublinie oraz Poznaniu. W oddziale prowadzone są programy lekowe dotyczące populacji dziecięcej, w tym program profilaktyki zakażeń we wrodzonych pierwotnych niedoborach odporności, gdzie w pierwszym okresie leczenia przetaczane są dożylne immunoglobuliny w warunkach oddziału w gabinecie zabiegowym zatem istnieje konieczność stworzenia dodatkowego gabinetu zabiegowego na procedury  " jednego dnia ".  Specyfika leczenia chorób nowotworowych wieku dziecięcego polega na bardzo  intensywnej  chemioterapii,  która wiąże się z występowaniem wielu powikłań, z których najczęstsze to: nudności i wymioty, neutropenia, uszkodzenie błon śluzowych przewodu pokarmowego i powikłania toksyczne. Ich konsekwencją jest zwiększone ryzyko występowania powikłań infekcyjnych stąd wynika konieczność zmian struktury oddziału, tj. rezygnacja z sal wieloosobowych na rzecz izolatek. Wobec ograniczeń lokalowych oraz dużych potrzeb pacjentów i rodziców coraz trudniej jest zapewnić wymagane standardy kliniczne oraz te wynikające z przepisów prawa. Standardem europejskim są sale pojedyncze lub przeznaczone maksymalnie dla 2 pacjentów. Inwestycja umożliwi stworzenie Oddziału Hematoonkologicznego dla Dzieci  z przeznaczeniem dla 20 pacjentów. Realizacja projektu w pełni wpisuje się w zapisy ustawy o zasadach realizacji programów w zakresie polityki spójności finansowanych w perspektywie 2014-2020, gdzie  podkreśla się, że "W trybie pozakonkursowym mogą być wybierane wyłącznie projekty o strategicznym znaczeniu dla społeczno-gospodarczego rozwoju kraju, regionu lub obszaru objętego realizacją ZIT, lub projekty dotyczące realizacji zadań publicznych".  Od wielu lat WSSD należy do Polskiej Pediatrycznej Grupy ds. leczenia białaczek i chłoniaków oraz guzów litych.  WSSD jest jedynym w regionie (województwie) szpitalem specjalizującym się w leczeniu dzieci, najbliższy szpital o podobnym charakterze znajduje się w Warszawie. WSSD oferuje kompleksowe leczenie począwszy od diagnostyki poprzez hospitalizację  i rehabilitację pacjentów. Obecnie na Oddział Onkologii i Hematologii Dziecięcej są przyjmowane również dzieci z  innych województw.  Oddział  posiada akredytację Centrum Kształcenia Kadr Medycznych w Warszawie do prowadzenia specjalizacji lekarzy  w dziedzinie onkologii i hematologii dziecięcej oraz staży kierunkowych  dla lekarzy w tej dziedzinie.  W związku z rosnącymi potrzebami  zdrowotnymi dzieci i młodzieży w zakresie diagnostyki i leczenia  chorób nowotworowych  szpitalowi   potrzebne są  środki finansowe   na  poprawę warunków lokalowych   poprzez modernizację  bazy Oddziału  Klinicznego Onkologii i Hematologii Dziecięcej oraz zakup aparatury i sprzętu  medycznego,  niezbędnych w procesie diagnostycznym i terapeutycznym. Projekt ma strategiczne znaczenie dla społeczno-gospodarczego rozwoju regionu a pośrednio kraju. Przyczyni się do zabezpieczenia wzrastających potrzeb  zdrowotnych w zakresie leczenia chorób nowotworowych, które stanowią jeden z najpoważniejszych problemów zdrowotnych w Polsce. W wyniku realizacji projektu zmniejszone zostaną dysproporcje w dostępie do świadczeń zdrowotnych. </t>
  </si>
  <si>
    <t>Projekt wpisuje się w  główne kierunki zmian w Polsce mające na celu obniżenie wskaźników zachorowalności i umieralności na choroby onkologiczne i hematologiczne dzieci oraz poprawę jakości życia chorych w tym zakresie. Jest zgodny z priorytetami i celami przyjętymi do realizacji w następujących dokumentach strategicznych:
- Policy Paper dla ochrony zdrowia na lata 2014-2020 - wpisuje się w cele: B. Przeciwdziałanie negatywnym trendom demograficznym poprzez rozwój opieki nad matką i dzieckiem oraz osobami starszymi – w zakresie rozwoju opieki nad dzieckiem z chorobami hematologicznymi i onkologicznymi. C. Poprawa efektywności i organizacji systemu opieki zdrowotnej w kontekście zmieniającej się sytuacji demograficznej i epidemiologicznej oraz wspieranie badań naukowych, rozwoju technologicznego i innowacji w ochronie zdrowia – poprzez poprawę efektywności i organizacji opieki zdrowotnej nad dziećmi z chorobami hematologicznymi i onkologicznymi.
- Szczegółowy Opis Osi Priorytetowych Programu Operacyjnego Infrastruktura i Środowisko 2014-2020,
Planowana inwestycja przyczynia się do realizacji celów  IX osi priorytetowej POIiŚ poprzez wzmocnienie strategicznej infrastruktury ochrony zdrowia o znaczeniu krajowym, które będą tworzyć warunki dla zwiększenia dostępu do niej wszystkim mieszkańcom województwa warmińsko-mazurskiego, województw ościennych oraz turystom, przyczyniając się tym samym do zakładanego zmniejszenia nierówności w zakresie stanu zdrowia. Ponadto jej realizacja poprzez  modernizację bazy Oddziału Klinicznego Onkologii i Hematologii Dziecięcej  pozwoli na zwiększenie dostępności oraz skuteczności udzielania świadczeń zdrowotnych w powyższym zakresie, co również jest zgodne z założeniami IX osi POIiŚ. Typ projektu: Wsparcie oddziałów oraz innych jednostek organizacyjnych szpitali ponadregionalnych udzielających świadczeń zdrowotnych stacjonarnych i całodobowych w zakresie ginekologii, położnictwa, neonatologii, pediatrii oraz innych oddziałów zajmujących się leczeniem dzieci (roboty budowlane, doposażenie).
- Długookresowa Strategia Rozwoju Kraju 2030 - Cel 6 - Rozwój kapitału ludzkiego poprzez wzrost zatrudnienia i stworzenie „workfare state” – w wyniku realizacji projektu nastąpi poprawa jakości i standardów leczenia dzieci z chorobami hematologicznymi i onkologicznymi , wpłynie to na poprawę zdrowia społeczeństwa (Kierunek interwencji  - Wdrożenie instrumentów podnoszących jakość świadczonych usług zdrowotnych i efektywność systemu ochrony zdrowia. Kierunek interwencji -  Zwiększenie dostępności do wysokiej jakości usług zdrowotnych w priorytetowych, wynikających z uwarunkowań epidemiologicznych, dziedzinach medycyny (np. onkologia).
- Strategia Rozwoju Kraju 2020 - Cel III.2. Zapewnienie dostępu i określonych standardów usług publicznych  poprzez zapewnienie dostępu do wysokiej jakości usług zdrowotnych w zakresie leczenia dzieci z chorobami hematologicznymi i onkologicznymi.
- Strategia Rozwoju Kapitału Ludzkiego - Wpisuje się w Cel szczegółowy 4: Poprawa zdrowia obywateli oraz efektywności systemu opieki zdrowotnej  poprzez podniesienie efektywności systemu opieki zdrowotnej wynikającej ze stworzenia kompleksowej oferty leczenia chorób hematologicznych i onkologicznych u dzieci, a tym samym spadek zgonów dzieci w wyniku tych chorób.
- Strategia Sprawne Państwo - W odniesieniu do obszaru „Zdrowie”  Strategia wskazuje następujące cele: W ramach celu 5 „Efektywne świadczenie usług publicznych” 5.1 Efektywny system ochrony zdrowia: Kierunek interwencji 5.1.1 Poprawa infrastruktury ochrony zdrowia, bazy dydaktycznej uczelni medycznych oraz instytutów badawczych – projekt zakłada rozwój infrastruktury ochrony zdrowia w zakresie leczenia hematologicznego i onkologicznego dzieci.
Projekt nie jest uwzględniony w Kontrakcie Terytorialnym.</t>
  </si>
  <si>
    <t xml:space="preserve">Realizacja projektu będzie zakładała uzyskanie najlepszych efektów przy jak najmniejszych nakładach. Przy wyborze wariantów realizacji projektu WSSD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dedykowanych chorobom onkologicznym i hematologicznym dzieci oraz będzie dążył do maksymalnej efektywności kosztowej projektu, w zakresie samej inwestycji jak i przyszłych kosztów eksploatacyjnych. Wnioskodawca posiada zdolność organizacyjną i finansową do utrzymania projektu w długim okresie (przekraczającym okres pięciu lat). Obecnie Szpital zarządza majątkiem w postaci aparatury medycznej i sprzętu specjalistycznego wielokrotnie przekraczającym wartość planowanej do zrealizowania inwestycji. Za utrzymanie projektu będzie odpowiadał funkcjonujący w strukturze organizacyjnej szpitala Dział Techniczno-Eksploatacyjny, w ramach którego wyodrębniono komórki i stanowiska bezpośrednio podlegające Kierownikowi tego Działu. Do głównych zadań Działu Techniczno-Eksploatacyjnego, należy m.in. całościowy nadzór nad realizowanymi przez szpital inwestycjami. Zatrudnione są w nim osoby posiadające odpowiednie kwalifikacje, jak również doświadczenie zawodowe niezbędne do wdrażania tego typu projektów. Osobą odpowiedzialną za sprawne działanie zakupionej aparatury medycznej będzie Zastępca Dyrektora ds. Technicznych. (dla wszystkich urządzeń prowadzona jest dokumentacja techniczna, w której są wpisywane zarówno przeglądy gwarancyjne jak i naprawy pogwarancyjne - w okresie gwarancyjnym dostawca urządzeń zapewnia bezpłatny serwis).
Po zakończeniu realizacji projektu, koszty związane z jego utrzymaniem  i eksploatacją pokrywane będą ze środków własnych Wnioskodawcy.
</t>
  </si>
  <si>
    <t>Poprawa warunków leczenia dzieci z chorobami hematoonkologicznymi poprzez modernizację bazy i doposażenie Oddziału Klinicznego Onkologii i Hematologii Dziecięcej w Wojewódzkim Specjalistycznym Szpitalu Dziecięcym w Olsztynie.</t>
  </si>
  <si>
    <t xml:space="preserve">
Wojewódzki Specjalistyczny Szpital Dziecięcy w Olsztynie posiada Oddział Kliniczny Onkologii i Hematologii Dziecięcej. Oddział dysponuje 20 łóżkami jednak sale chorych są zbyt małe aby w bezpiecznych i  dobrych warunkach mógł przebywać w nich pacjent a wraz z nim całodobowo rodzic lub  inny opiekun, tym bardziej, że pobyt pacjenta jest długi i wynika z cyklu leczenia  pacjenta onkologicznego trwającego  zazwyczaj  do kilku miesięcy. Obecna infrastruktura nie stwarza odpowiednich warunków izolacyjnych oraz komfortu przebywania/leczenia małych pacjentów stąd też istnieje potrzeba powiększenia sal chorych i utworzenia sal 1-2 łóżkowych dla dzieci z opiekunami. W związku z planowanym nowym układem funkcjonalnym oddziału, wynikającym z konieczności przystosowania pomieszczeń do specyfiki pacjentów a także  przystosowania pomieszczeń do obowiązujących przepisów i standardów, przewiduje się kompleksową przebudowę pomieszczeń wraz z wymianą instalacji wewnętrznych. Znaczna część pomieszczeń przewidzianych do modernizacji pochodzi z okresu powstania budynku, czyli z lat 60 XX wieku. W ramach inwestycji powstanie Oddział  Hematoonkologiczny dla Dzieci  z przeznaczeniem dla 20 pacjentów. Zakres robót budowlanych obejmować będzie: wyburzenie ścian działowych, wymianę posadzek, poszerzenie otworów drzwiowych, budowę nowych ścian działowych w nowym układzie, wymianę instalacji wewnętrznych (wod.-kan., elektrycznych, teletechnicznych, ppoż., gazów medycznych), montaż instalacji wentylacji mechanicznej (przede wszystkim w salach łóżkowych przewidzianych dla   pacjentów o obniżonej odporności),  wymianę stolarki drzwiowej oraz prace wykończeniowe (malowanie, układanie glazury, montaż sufitów podwieszanych itp.). Ponadto projekt zakłada zakup sprzętu medycznego i wyposażenia niezbędnego dla nowopowstałego Oddziału Hematoonkologicznego dla Dzieci.</t>
  </si>
  <si>
    <t>Opis zgodności projektu
z mapami potrzeb zdrowotnych</t>
  </si>
  <si>
    <t xml:space="preserve">Z Mapy potrzeb zdrowotnych w zakresie lecznictwa szpitalnego dla Polski z 2018 r. z rozdziału 2.1.46 dot. Oddziałów o charakterystyce onkologicznej oraz transplantacji szpiku dla dzieci wynika, że na terenie województwa warmińsko-mazurskiego jedynym ośrodkiem specjalistycznym zajmującym się diagnostyką i leczeniem chorób krwi i chorób nowotworowych  u dzieci i młodzieży jest Wojewódzki Specjalistyczny Szpital Dziecięcy w Olsztynie. Świadczenia zdrowotne w tym zakresie udzielane są w Oddziale Klinicznym Onkologii i Hematologii Dziecięcej  i kontynuowane w Poradni Hematologiczno – Onkologicznej, dzięki czemu pacjenci  zostają objęci wieloletnią, kompleksową opieką. Potwierdza to Tabela 2.1.1092 pn. Lista świadczeniodawców w województwach, w których funkcjonował jeden świadczeniodawca. Dodatkowo na podstawie danych w tabeli 2.1.1093 wynika, że WSSD przyjmuje pacjentów nie tylko z województwa warmińsko – mazurskiego.  Udział hospitalizacji pacjentów  z innych  województw w  roku  2016 roku wynosił  4 %. W związku z rozszerzeniem zakresu  udzielanych świadczeń  o leczenie guzów  litych oraz nowotworów w obrębie  twarzoczaszki , we współpracy  z oddziałami zabiegowymi  funkcjonującymi w szpitalu - Oddziałem Chirurgii  i Urologii Dziecięcej, Chirurgii  Głowy i Szyi  w zakresie  chirurgii szczękowo – twarzowej, laryngologii i okulistyki oraz Oddziałem Ortopedyczno – Urazowym, odsetek pacjentów  spoza województwa warmińsko  – mazurskiego, leczonych w Oddziale Klinicznym Onkologii i Hematologii Dziecięcej zwiększył się i w 2019 roku  wynosił 4,4%. Leczeniem onkologicznym  w okresie pooperacyjnym zajmuje się personel  medyczny Oddziału Klinicznego  Onkologii i Hematologii Dziecięcej WSSD w Olsztynie. W powyższym zakresie szpital udziela świadczeń zdrowotnych  w wymiarze ponadregionalnym.  
Dodatkowo Mapa potrzeb zdrowotnych w zakresie lecznictwa szpitalnego dla województwa warmińsko-mazurskiego z 2018 roku w tabeli 3.3.140 przedstawia stosunkowo wysoką migrację leczniczą chorych poza województwo warmińsko-mazurskie.   Dzieci z podejrzeniem  choroby nowotworowej powinny mieć zapewnione  możliwości diagnozowanie i leczenie w trybie pilnym na terenie województwa,  w pobliżu miejsca zamieszkania dlatego też realizacja inwestycji jest jak najbardziej uzasadniona albowiem zmodernizowany oddział  umożliwia przyjęcie większą liczbę pacjentów. Prognozy w ww. mapie  w rozdziale 3.3.43 przedstawiają, że w okresie 2018-2031 liczba dzieci hospitalizowanych w  Oddziale Onkologii i Hematologii Dziecięcej będzie mieściła się w zakresie od 900 do 770 pacjentów rocznie. Natomiast w latach 2018-2019 rzeczywista liczba hospitalizowanych pacjentów  rocznie  przekroczyła  liczbę 1000. Również dla województwa warmińsko – mazurskiego współczynnik chorobowości szpitalnej na 100 tys. ludności oddziału onkologicznego wyniósł 30,98, co przewyższyło wartość przyjętą dla Polski i wynoszącą 28,63. Potwierdza to Tabela 1.2.1 w rozdziale 1.2 Chorobowość szpitalna.
Kierunki prognozowanych trendów zachorowań na nowotwory  u dzieci i młodzieży przedstawione w onkologicznych mapach potrzeb zdrowotnych  dla województwa  warmińsko – mazurskiego są spójne z ogólnymi kierunkami prognoz. Prognozowany wzrost zapadalności i chorobowości na nowotwory oznacza jednocześnie wzrost liczby pacjentów onkologicznych, co z kolei przekłada się na wzrost zapotrzebowania na onkologiczne świadczenia medyczne. Potwierdza to Tabela 3.3.139 w rozdziale 3.3.43  gdzie na rok 2031 prognozuje się zwiększone zapotrzebowanie na infrastrukturę (zapotrzebowanie na łóżka szpitalne), wynika to z rosnącej liczby osobodni  hospitalizacji w województwie warmińsko - mazurskim. Wykres 3.3.53 w tym samym rozdziale pn: Prognozowana struktura demograficzna hospitalizacji wskazuje, że podział na grupy wiekowe hospitalizowanych pacjentów jest stały. WSSD w latach 2017-2019 odnotował własne obserwacje demograficzne wśród populacji dzieci z nowymi zachorowaniami na nowotwory w województwie warmińsko-mazurskim.  Dane statystyczne  wykazały wzrost odsetka zachorowań wśród  dzieci młodszych w wieku  do 3 roku życia . W roku 2017 grupa niemowląt i dzieci młodszych  stanowiła 19%, w 2018 - 23,5%, a w 2019 - 27,5 % . Ta sytuacja wskazuje na potrzebę modernizacji istniejącej infrastruktury w celu umożliwienia przyjęcia większej liczby pacjentów. 
</t>
  </si>
  <si>
    <t>2020.05</t>
  </si>
  <si>
    <t>Planowana data zakończenia
[RRRR.MM]</t>
  </si>
  <si>
    <t>2021.09</t>
  </si>
  <si>
    <t>Planowana data złożenia wniosku
o dofinansowanie [RRRR.MM]</t>
  </si>
  <si>
    <t>Planowany koszt całkowity
[PLN]</t>
  </si>
  <si>
    <t>Planowane dofinansowanie UE
[%]</t>
  </si>
  <si>
    <t xml:space="preserve">1. Opracowanie dokumentacji projektowej </t>
  </si>
  <si>
    <t>2. Sporządzenie Studium Wykonalności</t>
  </si>
  <si>
    <t xml:space="preserve">3. Roboty budowlane </t>
  </si>
  <si>
    <t xml:space="preserve"> W związku z planowanym nowym układem funkcjonalnym oddziału, wynikającym z konieczności przystosowania pomieszczeń do specyfiki pacjentów a takż  przystosowania pomieszczeń do obowiązujących przepisów i standardów, przewiduje się kompleksową przebudowę pomieszczeń wraz z wymianą instalacji wewnętrznych. Zakres robót budowlanych obejmować będzie:
- wyburzenie ścian działowych,
- wymianę posadzek,
- poszerzenie otworów drzwiowych,
- budowę nowych ścian działowych w nowym układzie,
- wymianę instalacji wewnętrznych (wod.-kan., elektrycznych, teletechnicznych, ppoż., gazów medycznych),
- montaż instalacji wentylacji mechanicznej ,
- wymianę stolarki drzwiowej oraz prace wykończeniowe (malowanie, układanie glazury, montaż sufitów podwieszanych itp.).
</t>
  </si>
  <si>
    <t xml:space="preserve">4. Obsługa inwestycyjna / inwestor zastępczy </t>
  </si>
  <si>
    <r>
      <t>5. Zakup sprzętu</t>
    </r>
    <r>
      <rPr>
        <sz val="10"/>
        <color indexed="10"/>
        <rFont val="Calibri"/>
        <family val="2"/>
      </rPr>
      <t xml:space="preserve"> </t>
    </r>
    <r>
      <rPr>
        <sz val="10"/>
        <rFont val="Calibri"/>
        <family val="2"/>
        <charset val="238"/>
      </rPr>
      <t>medycznego</t>
    </r>
    <r>
      <rPr>
        <sz val="10"/>
        <color indexed="10"/>
        <rFont val="Calibri"/>
        <family val="2"/>
      </rPr>
      <t xml:space="preserve"> i</t>
    </r>
    <r>
      <rPr>
        <sz val="10"/>
        <color indexed="8"/>
        <rFont val="Calibri"/>
        <family val="2"/>
      </rPr>
      <t xml:space="preserve"> wyposażenia </t>
    </r>
  </si>
  <si>
    <t>Zakup sprzętu medycznego i wyposażenia dla Oddziału Hematoonkologicznego dla Dzieci</t>
  </si>
  <si>
    <t>6. Informacja i promocja</t>
  </si>
  <si>
    <t xml:space="preserve">Zakup tablicy informacyjnej, tablicy pamiątkowej oraz artykułów w prasie </t>
  </si>
  <si>
    <t>7. Zarządzanie projektem</t>
  </si>
  <si>
    <t>Koszty zarządzania i rozliczania projektu</t>
  </si>
  <si>
    <t>231 666 region lepiej rozwinięty/598 470 regiony słabiej</t>
  </si>
  <si>
    <t>brak danych</t>
  </si>
  <si>
    <t xml:space="preserve">Projekt wpisuje się w  główne kierunki zmian w Polsce mające na celu obniżenie wskaźników zachorowalności i umieralności na choroby onkologiczne oraz poprawę jakości życia chorych w tym zakresie. Jest zgodny z priorytetami i celami przyjętymi do realizacji w następujących dokumentach strategicznych:
- Policy Paper dla ochrony zdrowia na lata 2014-2020, Inwestycja jest zgodna z celem głównym dokumentu Krajowe Ramy Strategiczne Policy paper dla ochrony zdrowia na lata 2014-2020 , którym jest "Zwiększenie długości życia w zdrowiu jako czynnika wpływającego na jakość życia i wzrost gospodarczy w Polsce" a w szczególności z długoterminowym celem  nr  4 "Zwiększenie dostępności do wysokiej jakości usług zdrowotnych w priorytetowych, wynikających  z uwarunkowań epidemiologicznych, dziedzinach medycyny (np. kardiologia, onkologia, neurologia, medycyna ratunkowa, ortopedia i traumatologia, psychiatria)". 
- Szczegółowy Opis Osi Priorytetowych Programu Operacyjnego Infrastruktura i Środowisko 2014-2020, Działanie 9.2 Infrastruktura ponadregionalnych podmiotów leczniczych – projekt wpisuje się w realizację działania poprzez poprawę efektywności systemu ochrony zdrowia  w  kluczowych  obszarach ze  względu na  trendy epidemiologiczne oraz zasoby pracy. Projekt realizuje działania  w  zakresie infrastruktury ochrony zdrowia o charakterze ponadregionalnym w odniesieniu do specjalizacji kluczowych ze względu na  istniejące  trendy  epidemiologiczne  oraz  demograficzne. Wsparcie dotyczy  oddziałów szpitalnych w podmiocie leczniczym  o  znaczeniu  ponadregionalnym  dedykowanych chorobom, które stanowią najistotniejsze problemy zdrowotne osób dorosłych tj.: chorobom onkologicznym. Otrzymane wsparcie nie będzie dotyczyło rozbudowy zasobów infrastrukturalnych, ale ich unowocześnienia i dostosowania do aktualnych potrzeb. 
- Długookresowa Strategia Rozwoju Kraju 2030, Celem strategii jest poprawa jakości życia Polaków, rozumiana jako dobrostan w różnych obszarach m. in. w zakresie zdrowia. Dobry stan zdrowia populacji jest bardzo istotną przesłanką poprawy jakości życia. Zmniejszenie przedwczesnej  umieralności,  zachorowalności  i niepełnosprawności uwarunkowane  jest  przyspieszeniem postępów w zwalczaniu szkodliwych dla zdrowia zachowań, takich jak używanie tytoniu, szkodliwe skutki spożywania alkoholu, niewłaściwa dieta i brak aktywności fizycznej, które prowadzą do większej zapadalności na przewlekłe choroby niezakaźne (głównie: nowotwory, choroby układu oddechowego, choroby układu krążenia, cukrzyca i choroby psychiczne). W strategii podkreślono zatem, iż niezbędne jest zintensyfikowanie  działań  profilaktycznych promujących zdrowy  styl  życia, wdrożenie systemowych międzysektorowych  działań  eliminujących  różnice  w  zdrowiu  wynikające między innymi z uwarunkowań społecznych oraz poprawę dostępu do wysokiej jakości usług zdrowotnych, tak by umożliwić szybki i efektywny powrót na rynek pracy. Ponadto Strategia wskazuje kierunki interwencji m.in.: - Zwiększenie dostępności  do wysokiej jakości usług zdrowotnych w priorytetowych,  wynikających z  uwarunkowań  epidemiologicznych,  dziedzinach  medycyny  (np.  kardiologia, onkologia, neurologia, medycyna ratunkowa, ortopedia i traumatologia, psychiatria); - Zapewnienie wzrostu nakładów na opiekę zdrowotną, tak, aby odpowiedzieć na wyzwania demograficzne i epidemiologiczne oraz nie doprowadzić do zmniejszenia nakładów liczonych na 1 pacjenta.- Urealnienie i optymalizacja systemu wyceny usług zdrowotnych. - Dostosowanie struktury jednostek ochrony zdrowia do potrzeb zdrowotnych społeczeństwa.- Upowszechnienie  działań  rehabilitacyjno-rewalidacyjnych  (zwłaszcza  na  wczesnych  etapach życia). -Dostosowanie modelu kształcenia kadr medycznych do potrzeb systemu ochrony zdrowia. -Umożliwienie dopływu środków prywatnych do systemu (dodatkowe ubezpieczenie).- Kontynuowanie działań mających na celu zapewnienie wysokiej jakości usług zdrowotnych poprzez  m.in.  rozwój  nowoczesnej  infrastruktury,  innowacyjnych  technologii  medycznych w priorytetowych dziedzinach,- Wprowadzenie nowego modelu opieki nad osobami niesamodzielnymi, który będzie lepiej adresował wsparcie i zapewniał możliwość świadczenia realnej opieki (przy założeniu swobody wyboru formy opieki).- Stworzenie modelu leczenia chorób rzadkich oraz określenie zasad niestandardowych metod leczenia (w oparciu o ekspertyzę instytucji oceniających technologie medyczne), -Zbadanie nowych możliwości finansowania terapii specjalnych (niestandardowych), tak, aby zwiększyć dostępność do nich. 
- Strategia Rozwoju Kraju 2020, Strategia zakłada zintensyfikowane działania w zakresie bezpieczeństwa zdrowotnego m.in. w części I.3.3. Zwiększenie bezpieczeństwa obywatela. Ważne będzie zapewnienie dostępności do świadczeń zdrowotnych w powiązaniu z odpowiednim poziomem tych świadczeń m.in. poprzez  racjonalnie rozmieszczenie infrastruktury ochrony zdrowia. W związku z wyzwaniami demograficznymi w najbliższej dekadzie nacisk będzie położony na te segmenty ochrony zdrowia, które będą przede wszystkim odpowiadać wyzwaniom epidemiologicznym starzejącego się społeczeństwa (lepszy dostęp i poprawa jakości świadczeń geriatrycznych, onkologicznych, kardiologicznych, neurologicznych, ortopedycznych, reumatologicznych, endokrynologicznych i opieki długoterminowej). 
- Strategia Rozwoju Kapitału Ludzkiego, Projekt PROONKOLOGIA zapewnia także realizację celu szczegółowego 4 Strategii Rozwoju Kapitału Ludzkiego, w którym to jako priorytet uznano dostosowanie systemu opieki zdrowotnej do nowej sytuacji demograficznej, a zwłaszcza poprawa efektywności systemu opieki zdrowotnej w tym zwiększenie dostępności do świadczeń zdrowotnych.
- Strategia Sprawne Państwo. Zgodnie ze Strategią Sprawne Państwo projekt realizuje Cel 5 strategii, tj. efektywne świadczenie usług publicznych, w tym 5.1 efektywny system ochrony zdrowia, gdzie zakłada się poprawę infrastruktury szpitali klinicznych i instytucji badawczych poprzez zakup nowej i modernizację istniejącej infrastruktury, która obejmuje prace budowlane, a także zakup nowych urządzeń oraz wymianę i wyeksploatowanej i przestarzałej aparatury medycznej na nową, spełniającą odpowiednie standardy bezpieczeństwa. W strategii przewiduje się dostosowanie obecnej infrastruktury do potrzeb zdrowotnych społeczności lokalnej w tym przygotowanie nowych inwestycji przy uwzględnieniu obecnego profilu zdrowotnego, trendów epidemiologicznych i demograficznych oraz wzrostu nakładów na inwestycje. 
Projekt nie jest uwzględniony w Kontrakcie Terytorialnym. 
</t>
  </si>
  <si>
    <t>Planowany koszt całkowity [PLN]</t>
  </si>
  <si>
    <t>Opracowanie projektu budowlanego</t>
  </si>
  <si>
    <t>Usługa opracowania studium wykonalności</t>
  </si>
  <si>
    <t>Usługa pełnienia zastępstwa inwestycyjnego</t>
  </si>
  <si>
    <r>
      <t>Zaplanowane w ramach projektu działania, w tym w szczególności w zakresie zakupu wyrobów medycznych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odpowiadać na zidentyfikowane deficyty podaży świadczeń opieki zdrowotnej), w tym:
1. Projekt z zakresu chorób nowotworowych nie może przewidywać:
a) zwiększania liczby urządzeń do Pozytonowej Tomografii Emisyjnej (PET),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b) wymiany PET – chyba, że taki wydatek zostanie uzasadniony stopniem zużycia urządzenia;
c) utworzenia nowego ośrodka chemioterapii,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d) zakupu akceleratora liniowego do teleradioterapii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oraz jedynie w miastach wskazanych we właściwej mapie;
e) wymiany akceleratora linowego do teleradioterapii – chyba, że taki wydatek zostanie uzasadniony stopniem zużycia urządzenia, w tym w szczególności, gdy urządzenie ma więcej niż 10 lat.</t>
    </r>
    <r>
      <rPr>
        <sz val="6"/>
        <color theme="1"/>
        <rFont val="Calibri"/>
        <family val="2"/>
        <charset val="238"/>
        <scheme val="minor"/>
      </rPr>
      <t xml:space="preserve">
2. Projekty z zakresu chorób nowotworowych związane z rozwojem usług medycznych lecznictwa onkologicznego 27 w zakresie zabiegów chirurgicznych, w szczególności dotyczące sal operacyjnych, mogą być realizowane wyłącznie przez podmiot leczniczy, który przekroczył wartość progową (próg odcięcia) 60 zrealizowanych radykalnych i oszczędzających zabiegów chirurgicznych 28 rocznie dla nowotworów danej grupy narządowej.                                                                                                                                                                                                                  27 Radykalne zabiegi chirurgiczne rozumiane są zgodnie z listą procedur wg klasyfikacji ICD9 zaklasyfikowanych jako zabiegi radykalne w wybranych grupach nowotworów zamieszczoną na platformie.
28  Wg danych za rok poprzedzający rok złożenia wniosku o dofinansowanie.</t>
    </r>
    <r>
      <rPr>
        <sz val="10"/>
        <color theme="1"/>
        <rFont val="Calibri"/>
        <family val="2"/>
        <charset val="238"/>
        <scheme val="minor"/>
      </rPr>
      <t xml:space="preserve">
</t>
    </r>
  </si>
  <si>
    <r>
      <t>Projekt zakłada, że w wyniku jego realizacji nastąpi wzrost liczby radykalnych</t>
    </r>
    <r>
      <rPr>
        <sz val="6"/>
        <color theme="1"/>
        <rFont val="Calibri"/>
        <family val="2"/>
        <charset val="238"/>
        <scheme val="minor"/>
      </rPr>
      <t xml:space="preserve"> 29 </t>
    </r>
    <r>
      <rPr>
        <sz val="10"/>
        <color theme="1"/>
        <rFont val="Calibri"/>
        <family val="2"/>
        <charset val="238"/>
        <scheme val="minor"/>
      </rPr>
      <t>zabiegów chirurgicznych wykonywanych przez podmiot leczniczy.</t>
    </r>
    <r>
      <rPr>
        <sz val="6"/>
        <color theme="1"/>
        <rFont val="Calibri"/>
        <family val="2"/>
        <charset val="238"/>
        <scheme val="minor"/>
      </rPr>
      <t xml:space="preserve">  </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sz val="6"/>
        <color theme="1"/>
        <rFont val="Calibri"/>
        <family val="2"/>
        <charset val="238"/>
        <scheme val="minor"/>
      </rPr>
      <t xml:space="preserve">                                                                                                                                                                                                                                                                                                                                                                                                                                                  29</t>
    </r>
    <r>
      <rPr>
        <sz val="7"/>
        <color theme="1"/>
        <rFont val="Calibri"/>
        <family val="2"/>
        <charset val="238"/>
        <scheme val="minor"/>
      </rPr>
      <t xml:space="preserve">  Radykalne zabiegi chirurgiczne rozumiane są zgodnie z listą procedur wg klasyfikacji ICD9 zaklasyfikowanych jako zabiegi radykalne w wybranych grupach nowotworów zamieszczoną na platformie. </t>
    </r>
  </si>
  <si>
    <r>
      <t>1. Projekty dotyczące oddziałów o charakterze położniczym mogą być realizowane wyłącznie przez podmioty:
a) które zgodnie z prognozą zapotrzebowania na placówki położnicze przedstawioną w mapie potrzeb w zakresie ciąży, porodu i połogu oraz opieki nad noworodkiem wykazują potencjał na przeprowadzenie minimum 400 porodów w 2020 r. lub
b) których funkcjonowanie jest niezbędne dla zapewnienia szybkiego dostępu do świadczeń położniczych, tj. które jako jedyne zapewniają świadczenia w promieniu 40 km lub
c) które w wyniku realizacji projektu będą przeprowadzać 400 porodów i jednocześnie zmiana udziału porodów powikłanych wśród wszystkich porodów będzie nie większa niż zmiana ogólnopolska.
Istnieje możliwość poprawy/uzupełnienia projektu w zakresie niniejszego kryterium na etapie oceny spełnienia kryteriów wyboru (zgodnie z art. 45 ust. 3 ustawy wdrożeniowej).
2. Projekty dotyczące oddziałów pediatrycznych</t>
    </r>
    <r>
      <rPr>
        <sz val="7"/>
        <color theme="1"/>
        <rFont val="Calibri"/>
        <family val="2"/>
        <charset val="238"/>
        <scheme val="minor"/>
      </rPr>
      <t xml:space="preserve"> 30 </t>
    </r>
    <r>
      <rPr>
        <sz val="10"/>
        <color theme="1"/>
        <rFont val="Calibri"/>
        <family val="2"/>
        <charset val="238"/>
        <scheme val="minor"/>
      </rPr>
      <t>mogą być realizowane wyłącznie przez podmioty, które sprawozdały co najmniej 700</t>
    </r>
    <r>
      <rPr>
        <sz val="8"/>
        <color theme="1"/>
        <rFont val="Calibri"/>
        <family val="2"/>
        <charset val="238"/>
        <scheme val="minor"/>
      </rPr>
      <t xml:space="preserve"> </t>
    </r>
    <r>
      <rPr>
        <sz val="7"/>
        <color theme="1"/>
        <rFont val="Calibri"/>
        <family val="2"/>
        <charset val="238"/>
        <scheme val="minor"/>
      </rPr>
      <t>32</t>
    </r>
    <r>
      <rPr>
        <sz val="10"/>
        <color theme="1"/>
        <rFont val="Calibri"/>
        <family val="2"/>
        <charset val="238"/>
        <scheme val="minor"/>
      </rPr>
      <t xml:space="preserve"> hospitalizacji na oddziale pediatrycznym 31</t>
    </r>
    <r>
      <rPr>
        <sz val="7"/>
        <color theme="1"/>
        <rFont val="Calibri"/>
        <family val="2"/>
        <charset val="238"/>
        <scheme val="minor"/>
      </rPr>
      <t>.</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sz val="7"/>
        <color theme="1"/>
        <rFont val="Calibri"/>
        <family val="2"/>
        <charset val="238"/>
        <scheme val="minor"/>
      </rPr>
      <t>30  VIII część kodu resortowego: 4401
31  Wg danych za rok poprzedzający rok złożenia wniosku o dofinansowanie.
32 VIII część kodu resortowego: 4401</t>
    </r>
    <r>
      <rPr>
        <sz val="10"/>
        <color theme="1"/>
        <rFont val="Calibri"/>
        <family val="2"/>
        <charset val="238"/>
        <scheme val="minor"/>
      </rPr>
      <t xml:space="preserve">
</t>
    </r>
  </si>
  <si>
    <r>
      <t xml:space="preserve">Ujęcie w zakresie projektu działań realizowanych w oddziałach neonatologicznych zlokalizowanych w podmiotach wysokospecjalistycznych </t>
    </r>
    <r>
      <rPr>
        <i/>
        <sz val="7"/>
        <color theme="1"/>
        <rFont val="Calibri"/>
        <family val="2"/>
        <charset val="238"/>
        <scheme val="minor"/>
      </rPr>
      <t xml:space="preserve">33. </t>
    </r>
    <r>
      <rPr>
        <i/>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i/>
        <sz val="7"/>
        <color theme="1"/>
        <rFont val="Calibri"/>
        <family val="2"/>
        <charset val="238"/>
        <scheme val="minor"/>
      </rPr>
      <t>33 Kryterium stosuje się wyłącznie w przypadku projektów w zakresie ginekologii, położnictwa, neonatologii, pediatrii oraz innych oddziałów zajmujących się leczeniem dzieci.</t>
    </r>
  </si>
  <si>
    <r>
      <t xml:space="preserve">1. Wsparcie oddziałów oraz innych jednostek organizacyjnych szpitali ponadregionalnych udzielających świadczeń zdrowotnych stacjonarnych i całodobowych na rzecz osób dorosłych, dedykowanych chorobom układu krążenia, </t>
    </r>
    <r>
      <rPr>
        <b/>
        <sz val="10"/>
        <color theme="1"/>
        <rFont val="Calibri"/>
        <family val="2"/>
        <charset val="238"/>
        <scheme val="minor"/>
      </rPr>
      <t>nowotworowym</t>
    </r>
    <r>
      <rPr>
        <sz val="10"/>
        <color theme="1"/>
        <rFont val="Calibri"/>
        <family val="2"/>
        <charset val="238"/>
        <scheme val="minor"/>
      </rPr>
      <t>, układu kostno – stawowo – mięśniowego, układu oddechowego, psychicznym  (roboty budowlane, doposażenie).
2. Wsparcie pracowni diagnostycznych oraz innych jednostek zajmujących się diagnostyką współpracujących z jednostkami wymienionymi w pkt 1  (roboty budowlane, doposażenie, w tym zakup wyrobów medycznych jednorazowego użytku, środków ochrony indywidualnej oraz środków do dezynfekcji).</t>
    </r>
  </si>
  <si>
    <t>1. Wsparcie oddziałów oraz innych jednostek organizacyjnych szpitali ponadregionalnych udzielających świadczeń zdrowotnych stacjonarnych i całodobowych w zakresie ginekologii, położnictwa, neonatologii, pediatrii oraz innych oddziałów zajmujących się leczeniem dzieci (roboty budowlane, doposażenie).
2. Wsparcie pracowni diagnostycznych oraz innych jednostek zajmujących się diagnostyką współpracujących z jednostkami wymienionymi w pkt 1  (roboty budowlane, doposażenie, w tym zakup wyrobów medycznych jednorazowego użytku, środków ochrony indywidualnej oraz środków do dezynfekcji).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</si>
</sst>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164" formatCode="_-* #,##0.00\ _z_ł_-;\-* #,##0.00\ _z_ł_-;_-* &quot;-&quot;??\ _z_ł_-;_-@_-"/>
    <numFmt numFmtId="165" formatCode="#,##0.00_ ;\-#,##0.00\ "/>
    <numFmt numFmtId="166" formatCode="yyyy\-mm\-dd"/>
    <numFmt numFmtId="167" formatCode="_-* #,##0.00,_z_ł_-;\-* #,##0.00,_z_ł_-;_-* \-??\ _z_ł_-;_-@_-"/>
    <numFmt numFmtId="168" formatCode="_-* #,##0.0000\ _z_ł_-;\-* #,##0.0000\ _z_ł_-;_-* &quot;-&quot;??\ _z_ł_-;_-@_-"/>
    <numFmt numFmtId="169" formatCode="#,##0.00&quot;   &quot;"/>
  </numFmts>
  <fonts count="58"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i/>
      <sz val="7"/>
      <color theme="1"/>
      <name val="Calibri"/>
      <family val="2"/>
      <charset val="238"/>
      <scheme val="minor"/>
    </font>
    <font>
      <i/>
      <sz val="7"/>
      <name val="Calibri"/>
      <family val="2"/>
      <charset val="238"/>
      <scheme val="minor"/>
    </font>
    <font>
      <sz val="8"/>
      <color theme="1"/>
      <name val="Calibri"/>
      <family val="2"/>
      <charset val="238"/>
      <scheme val="minor"/>
    </font>
    <font>
      <sz val="10"/>
      <name val="Arial"/>
      <family val="2"/>
      <charset val="238"/>
    </font>
    <font>
      <sz val="11"/>
      <color indexed="8"/>
      <name val="Calibri"/>
      <family val="2"/>
      <charset val="1"/>
    </font>
    <font>
      <sz val="6"/>
      <color theme="1"/>
      <name val="Calibri"/>
      <family val="2"/>
      <charset val="238"/>
      <scheme val="minor"/>
    </font>
    <font>
      <i/>
      <sz val="10"/>
      <name val="Calibri"/>
      <family val="2"/>
      <charset val="238"/>
      <scheme val="minor"/>
    </font>
    <font>
      <sz val="11"/>
      <color rgb="FF000000"/>
      <name val="Calibri"/>
      <family val="2"/>
      <charset val="238"/>
    </font>
    <font>
      <sz val="9"/>
      <color theme="1"/>
      <name val="Calibri"/>
      <family val="2"/>
      <charset val="238"/>
      <scheme val="minor"/>
    </font>
    <font>
      <i/>
      <sz val="9"/>
      <color theme="1"/>
      <name val="Calibri"/>
      <family val="2"/>
      <charset val="238"/>
      <scheme val="minor"/>
    </font>
    <font>
      <sz val="11"/>
      <color indexed="9"/>
      <name val="Calibri"/>
      <family val="2"/>
      <charset val="238"/>
    </font>
    <font>
      <sz val="11"/>
      <color theme="0"/>
      <name val="Calibri"/>
      <family val="2"/>
      <scheme val="minor"/>
    </font>
    <font>
      <sz val="8"/>
      <color theme="1"/>
      <name val="Calibri"/>
      <family val="2"/>
      <charset val="238"/>
    </font>
    <font>
      <b/>
      <u/>
      <sz val="8"/>
      <color theme="1"/>
      <name val="Calibri"/>
      <family val="2"/>
      <charset val="238"/>
      <scheme val="minor"/>
    </font>
    <font>
      <sz val="8"/>
      <color theme="1"/>
      <name val="Calibri"/>
      <family val="2"/>
      <charset val="238"/>
    </font>
    <font>
      <u/>
      <sz val="10"/>
      <color theme="1"/>
      <name val="Calibri"/>
      <family val="2"/>
      <charset val="238"/>
      <scheme val="minor"/>
    </font>
    <font>
      <i/>
      <sz val="8"/>
      <color theme="1"/>
      <name val="Calibri"/>
      <family val="2"/>
      <charset val="238"/>
      <scheme val="minor"/>
    </font>
    <font>
      <b/>
      <sz val="11"/>
      <name val="Calibri"/>
      <family val="2"/>
      <charset val="238"/>
      <scheme val="minor"/>
    </font>
    <font>
      <b/>
      <sz val="10"/>
      <name val="Calibri"/>
      <family val="2"/>
      <charset val="238"/>
      <scheme val="minor"/>
    </font>
    <font>
      <sz val="11"/>
      <name val="Calibri"/>
      <family val="2"/>
      <charset val="238"/>
      <scheme val="minor"/>
    </font>
    <font>
      <sz val="10"/>
      <name val="Calibri"/>
      <family val="2"/>
      <charset val="238"/>
    </font>
    <font>
      <sz val="8"/>
      <name val="Calibri"/>
      <family val="2"/>
      <charset val="238"/>
      <scheme val="minor"/>
    </font>
    <font>
      <sz val="11"/>
      <color rgb="FFFF0000"/>
      <name val="Calibri"/>
      <family val="2"/>
      <charset val="238"/>
      <scheme val="minor"/>
    </font>
    <font>
      <sz val="8"/>
      <name val="Calibri"/>
      <family val="2"/>
      <charset val="238"/>
    </font>
    <font>
      <sz val="10"/>
      <color rgb="FFFF0000"/>
      <name val="Calibri"/>
      <family val="2"/>
      <charset val="238"/>
      <scheme val="minor"/>
    </font>
    <font>
      <b/>
      <i/>
      <sz val="10"/>
      <name val="Calibri"/>
      <family val="2"/>
      <charset val="238"/>
      <scheme val="minor"/>
    </font>
    <font>
      <sz val="8"/>
      <color rgb="FF000000"/>
      <name val="Calibri"/>
      <family val="2"/>
      <charset val="238"/>
    </font>
    <font>
      <sz val="8"/>
      <color indexed="8"/>
      <name val="Calibri"/>
      <family val="2"/>
      <charset val="238"/>
    </font>
    <font>
      <sz val="10"/>
      <color rgb="FF000000"/>
      <name val="Calibri"/>
      <family val="2"/>
      <charset val="238"/>
    </font>
    <font>
      <sz val="8"/>
      <color indexed="8"/>
      <name val="Calibri"/>
      <family val="2"/>
      <charset val="238"/>
      <scheme val="minor"/>
    </font>
    <font>
      <sz val="8"/>
      <color rgb="FF000000"/>
      <name val="Calibri"/>
      <family val="2"/>
      <charset val="238"/>
      <scheme val="minor"/>
    </font>
    <font>
      <b/>
      <sz val="10"/>
      <color indexed="8"/>
      <name val="Calibri"/>
      <family val="2"/>
    </font>
    <font>
      <sz val="10"/>
      <color indexed="8"/>
      <name val="Calibri"/>
      <family val="2"/>
    </font>
    <font>
      <b/>
      <sz val="11"/>
      <color indexed="8"/>
      <name val="Calibri"/>
      <family val="2"/>
    </font>
    <font>
      <sz val="8"/>
      <color indexed="8"/>
      <name val="Calibri"/>
      <family val="2"/>
    </font>
    <font>
      <i/>
      <sz val="10"/>
      <color indexed="8"/>
      <name val="Calibri"/>
      <family val="2"/>
    </font>
    <font>
      <sz val="10"/>
      <name val="Calibri"/>
      <family val="2"/>
    </font>
    <font>
      <sz val="10"/>
      <color indexed="10"/>
      <name val="Calibri"/>
      <family val="2"/>
    </font>
    <font>
      <sz val="9"/>
      <color indexed="8"/>
      <name val="Calibri"/>
      <family val="2"/>
    </font>
    <font>
      <i/>
      <sz val="9"/>
      <color indexed="8"/>
      <name val="Calibri"/>
      <family val="2"/>
    </font>
    <font>
      <b/>
      <sz val="10"/>
      <color indexed="8"/>
      <name val="Calibri"/>
      <family val="2"/>
      <charset val="238"/>
    </font>
    <font>
      <b/>
      <sz val="10"/>
      <color indexed="8"/>
      <name val="Calibri"/>
      <family val="2"/>
      <charset val="238"/>
      <scheme val="minor"/>
    </font>
    <font>
      <b/>
      <sz val="9"/>
      <color indexed="8"/>
      <name val="Calibri"/>
      <family val="2"/>
      <charset val="238"/>
      <scheme val="minor"/>
    </font>
  </fonts>
  <fills count="40">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rgb="FFF2DCDB"/>
        <bgColor rgb="FFF2DCDB"/>
      </patternFill>
    </fill>
    <fill>
      <patternFill patternType="solid">
        <fgColor theme="6" tint="0.79998168889431442"/>
        <bgColor indexed="65"/>
      </patternFill>
    </fill>
    <fill>
      <patternFill patternType="solid">
        <fgColor indexed="23"/>
        <bgColor indexed="50"/>
      </patternFill>
    </fill>
    <fill>
      <patternFill patternType="solid">
        <fgColor indexed="42"/>
        <bgColor indexed="27"/>
      </patternFill>
    </fill>
    <fill>
      <patternFill patternType="solid">
        <fgColor indexed="22"/>
        <bgColor indexed="31"/>
      </patternFill>
    </fill>
    <fill>
      <patternFill patternType="solid">
        <fgColor theme="6"/>
        <bgColor indexed="64"/>
      </patternFill>
    </fill>
    <fill>
      <patternFill patternType="solid">
        <fgColor theme="6" tint="0.79995117038483843"/>
        <bgColor indexed="64"/>
      </patternFill>
    </fill>
    <fill>
      <patternFill patternType="solid">
        <fgColor theme="5" tint="0.79995117038483843"/>
        <bgColor indexed="64"/>
      </patternFill>
    </fill>
    <fill>
      <patternFill patternType="solid">
        <fgColor theme="0" tint="-0.14999847407452621"/>
        <bgColor indexed="64"/>
      </patternFill>
    </fill>
    <fill>
      <patternFill patternType="solid">
        <fgColor rgb="FF00B0F0"/>
        <bgColor indexed="64"/>
      </patternFill>
    </fill>
    <fill>
      <patternFill patternType="solid">
        <fgColor rgb="FFFFFFFF"/>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indexed="9"/>
        <bgColor indexed="9"/>
      </patternFill>
    </fill>
    <fill>
      <patternFill patternType="solid">
        <fgColor theme="0"/>
      </patternFill>
    </fill>
    <fill>
      <patternFill patternType="solid">
        <fgColor theme="0"/>
        <bgColor indexed="9"/>
      </patternFill>
    </fill>
    <fill>
      <patternFill patternType="solid">
        <fgColor indexed="47"/>
        <bgColor indexed="27"/>
      </patternFill>
    </fill>
    <fill>
      <patternFill patternType="solid">
        <fgColor indexed="9"/>
        <bgColor indexed="26"/>
      </patternFill>
    </fill>
    <fill>
      <patternFill patternType="solid">
        <fgColor indexed="53"/>
        <bgColor indexed="52"/>
      </patternFill>
    </fill>
    <fill>
      <patternFill patternType="solid">
        <fgColor theme="9" tint="0.79998168889431442"/>
        <bgColor indexed="42"/>
      </patternFill>
    </fill>
    <fill>
      <patternFill patternType="solid">
        <fgColor theme="9" tint="0.79998168889431442"/>
        <bgColor indexed="27"/>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right/>
      <top style="thin">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
      <left style="medium">
        <color rgb="FF000000"/>
      </left>
      <right style="medium">
        <color rgb="FF000000"/>
      </right>
      <top style="medium">
        <color rgb="FF000000"/>
      </top>
      <bottom style="medium">
        <color rgb="FF000000"/>
      </bottom>
      <diagonal/>
    </border>
  </borders>
  <cellStyleXfs count="148">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7" fillId="0" borderId="0"/>
    <xf numFmtId="164" fontId="7"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7" fillId="0" borderId="0" applyFont="0" applyFill="0" applyBorder="0" applyAlignment="0" applyProtection="0"/>
    <xf numFmtId="164" fontId="9"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164" fontId="10" fillId="0" borderId="0" applyFont="0" applyFill="0" applyBorder="0" applyAlignment="0" applyProtection="0"/>
    <xf numFmtId="9" fontId="10" fillId="0" borderId="0" applyFont="0" applyFill="0" applyBorder="0" applyAlignment="0" applyProtection="0"/>
    <xf numFmtId="44" fontId="7" fillId="0" borderId="0" applyFont="0" applyFill="0" applyBorder="0" applyAlignment="0" applyProtection="0"/>
    <xf numFmtId="0" fontId="1" fillId="0" borderId="0"/>
    <xf numFmtId="164" fontId="10"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 fillId="0" borderId="0" applyFont="0" applyFill="0" applyBorder="0" applyAlignment="0" applyProtection="0"/>
    <xf numFmtId="164" fontId="7" fillId="0" borderId="0" applyFont="0" applyFill="0" applyBorder="0" applyAlignment="0" applyProtection="0"/>
    <xf numFmtId="164" fontId="9"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9" fillId="0" borderId="0" applyFont="0" applyFill="0" applyBorder="0" applyAlignment="0" applyProtection="0"/>
    <xf numFmtId="164" fontId="7" fillId="0" borderId="0" applyFont="0" applyFill="0" applyBorder="0" applyAlignment="0" applyProtection="0"/>
    <xf numFmtId="0" fontId="1" fillId="0" borderId="0"/>
    <xf numFmtId="0" fontId="9" fillId="0" borderId="0"/>
    <xf numFmtId="0" fontId="9" fillId="0" borderId="0"/>
    <xf numFmtId="0" fontId="1" fillId="11" borderId="0" applyNumberFormat="0" applyBorder="0" applyAlignment="0" applyProtection="0"/>
    <xf numFmtId="0" fontId="9" fillId="0" borderId="0"/>
    <xf numFmtId="164" fontId="10" fillId="0" borderId="0" applyFont="0" applyFill="0" applyBorder="0" applyAlignment="0" applyProtection="0"/>
    <xf numFmtId="0" fontId="1" fillId="12" borderId="0" applyNumberFormat="0" applyBorder="0" applyAlignment="0" applyProtection="0"/>
    <xf numFmtId="0" fontId="9" fillId="0" borderId="0"/>
    <xf numFmtId="0" fontId="9" fillId="0" borderId="0"/>
    <xf numFmtId="0" fontId="9" fillId="0" borderId="0"/>
    <xf numFmtId="9" fontId="9" fillId="0" borderId="0" applyFill="0" applyBorder="0" applyAlignment="0" applyProtection="0"/>
    <xf numFmtId="0" fontId="9" fillId="0" borderId="0"/>
    <xf numFmtId="0" fontId="9" fillId="13" borderId="0" applyNumberFormat="0" applyBorder="0" applyAlignment="0" applyProtection="0"/>
    <xf numFmtId="0" fontId="9" fillId="0" borderId="0"/>
    <xf numFmtId="0" fontId="9" fillId="0" borderId="0"/>
    <xf numFmtId="0" fontId="18" fillId="0" borderId="0"/>
    <xf numFmtId="9" fontId="19" fillId="0" borderId="0" applyBorder="0" applyProtection="0"/>
    <xf numFmtId="0" fontId="9" fillId="14" borderId="0" applyBorder="0" applyProtection="0"/>
    <xf numFmtId="9" fontId="10" fillId="0" borderId="0" applyFont="0" applyFill="0" applyBorder="0" applyAlignment="0" applyProtection="0"/>
    <xf numFmtId="167" fontId="8" fillId="0" borderId="0" applyBorder="0" applyProtection="0"/>
    <xf numFmtId="0" fontId="22" fillId="15" borderId="0" applyBorder="0" applyProtection="0"/>
    <xf numFmtId="164" fontId="1" fillId="0" borderId="0" applyFont="0" applyFill="0" applyBorder="0" applyAlignment="0" applyProtection="0"/>
    <xf numFmtId="0" fontId="9" fillId="0" borderId="0"/>
    <xf numFmtId="0" fontId="22" fillId="0" borderId="0"/>
    <xf numFmtId="0" fontId="22" fillId="18" borderId="0" applyNumberFormat="0" applyFont="0" applyBorder="0" applyProtection="0"/>
    <xf numFmtId="9" fontId="22" fillId="0" borderId="0" applyFont="0" applyBorder="0" applyProtection="0"/>
    <xf numFmtId="0" fontId="25"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6" fillId="23" borderId="0" applyNumberFormat="0" applyBorder="0" applyAlignment="0" applyProtection="0"/>
    <xf numFmtId="0" fontId="7" fillId="24" borderId="0" applyNumberFormat="0" applyBorder="0" applyAlignment="0" applyProtection="0"/>
    <xf numFmtId="0" fontId="7" fillId="0" borderId="0"/>
    <xf numFmtId="0" fontId="7" fillId="0" borderId="0"/>
    <xf numFmtId="0" fontId="7" fillId="0" borderId="0"/>
    <xf numFmtId="0" fontId="7" fillId="25" borderId="0" applyNumberFormat="0" applyBorder="0" applyAlignment="0" applyProtection="0"/>
    <xf numFmtId="0" fontId="7" fillId="0" borderId="0"/>
    <xf numFmtId="0" fontId="7" fillId="0" borderId="0"/>
    <xf numFmtId="0" fontId="1" fillId="0" borderId="0"/>
    <xf numFmtId="0" fontId="1" fillId="19" borderId="0" applyNumberFormat="0" applyBorder="0" applyAlignment="0" applyProtection="0"/>
    <xf numFmtId="0" fontId="43" fillId="2" borderId="69" applyFont="0">
      <alignment horizontal="center" wrapText="1" readingOrder="1"/>
    </xf>
    <xf numFmtId="9" fontId="1" fillId="0" borderId="0" applyFont="0" applyFill="0" applyBorder="0" applyAlignment="0" applyProtection="0"/>
  </cellStyleXfs>
  <cellXfs count="517">
    <xf numFmtId="0" fontId="0" fillId="0" borderId="0" xfId="0"/>
    <xf numFmtId="0" fontId="2" fillId="0" borderId="0" xfId="0" applyFont="1"/>
    <xf numFmtId="0" fontId="2" fillId="0" borderId="0" xfId="0" applyFont="1" applyFill="1"/>
    <xf numFmtId="0" fontId="2" fillId="4" borderId="5" xfId="0" applyFont="1" applyFill="1" applyBorder="1" applyAlignment="1" applyProtection="1">
      <alignment horizontal="center" vertical="center" wrapText="1"/>
    </xf>
    <xf numFmtId="0" fontId="0" fillId="0" borderId="0" xfId="0"/>
    <xf numFmtId="0" fontId="11" fillId="7" borderId="4" xfId="0" applyFont="1" applyFill="1" applyBorder="1" applyAlignment="1">
      <alignment horizontal="center" vertical="center"/>
    </xf>
    <xf numFmtId="0" fontId="2" fillId="10" borderId="4" xfId="0" applyFont="1" applyFill="1" applyBorder="1" applyAlignment="1">
      <alignment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2" fillId="10"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0" borderId="12" xfId="0" applyFont="1" applyFill="1" applyBorder="1" applyAlignment="1">
      <alignment horizontal="center"/>
    </xf>
    <xf numFmtId="0" fontId="2" fillId="10"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10" borderId="25" xfId="0" applyFont="1" applyFill="1" applyBorder="1" applyAlignment="1">
      <alignment vertical="center" wrapText="1"/>
    </xf>
    <xf numFmtId="0" fontId="2" fillId="10" borderId="18" xfId="0" applyFont="1" applyFill="1" applyBorder="1" applyAlignment="1">
      <alignment vertical="center" wrapText="1"/>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xf>
    <xf numFmtId="0" fontId="2" fillId="10" borderId="4" xfId="0" applyFont="1" applyFill="1" applyBorder="1" applyAlignment="1">
      <alignment horizontal="center" vertical="center"/>
    </xf>
    <xf numFmtId="0" fontId="2" fillId="0" borderId="4" xfId="0" applyFont="1" applyBorder="1" applyAlignment="1">
      <alignment horizontal="justify" vertical="center"/>
    </xf>
    <xf numFmtId="0" fontId="2" fillId="0" borderId="0" xfId="0" applyFont="1" applyAlignment="1">
      <alignment horizontal="justify" vertical="center"/>
    </xf>
    <xf numFmtId="0" fontId="2" fillId="10"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2" borderId="4" xfId="0" applyFont="1" applyFill="1" applyBorder="1" applyAlignment="1">
      <alignment vertical="center" wrapText="1"/>
    </xf>
    <xf numFmtId="0" fontId="3" fillId="0" borderId="17" xfId="0" applyFont="1" applyFill="1" applyBorder="1" applyAlignment="1">
      <alignment horizontal="left" vertical="center" wrapText="1"/>
    </xf>
    <xf numFmtId="0" fontId="2" fillId="0" borderId="4" xfId="0" applyFont="1" applyFill="1" applyBorder="1" applyAlignment="1">
      <alignment horizontal="center" vertical="center"/>
    </xf>
    <xf numFmtId="0" fontId="2" fillId="2" borderId="4" xfId="0" applyFont="1" applyFill="1" applyBorder="1" applyAlignment="1">
      <alignment horizontal="left" vertical="center" wrapText="1"/>
    </xf>
    <xf numFmtId="0" fontId="2" fillId="0" borderId="4" xfId="0" applyFont="1" applyBorder="1" applyAlignment="1">
      <alignment vertical="center"/>
    </xf>
    <xf numFmtId="0" fontId="13" fillId="9" borderId="29" xfId="0" applyFont="1" applyFill="1" applyBorder="1" applyAlignment="1">
      <alignment horizont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3" fillId="9" borderId="29" xfId="0" applyFont="1" applyFill="1" applyBorder="1" applyAlignment="1">
      <alignment horizontal="center" vertical="center" wrapText="1"/>
    </xf>
    <xf numFmtId="0" fontId="12" fillId="0" borderId="44" xfId="0" applyFont="1" applyBorder="1" applyAlignment="1">
      <alignment horizontal="center" vertical="top" wrapText="1"/>
    </xf>
    <xf numFmtId="166" fontId="12" fillId="0" borderId="44" xfId="0" applyNumberFormat="1" applyFont="1" applyBorder="1" applyAlignment="1">
      <alignment horizontal="left" vertical="top" wrapText="1"/>
    </xf>
    <xf numFmtId="4" fontId="12" fillId="0" borderId="44" xfId="0" applyNumberFormat="1" applyFont="1" applyBorder="1" applyAlignment="1">
      <alignment horizontal="right" vertical="top" wrapText="1"/>
    </xf>
    <xf numFmtId="0" fontId="0" fillId="0" borderId="0" xfId="1" applyFont="1"/>
    <xf numFmtId="0" fontId="2" fillId="0" borderId="4" xfId="0" applyFont="1" applyFill="1" applyBorder="1" applyAlignment="1">
      <alignment vertical="center" wrapText="1"/>
    </xf>
    <xf numFmtId="4" fontId="0" fillId="0" borderId="0" xfId="0" applyNumberFormat="1"/>
    <xf numFmtId="0" fontId="4" fillId="17" borderId="48" xfId="0" applyFont="1" applyFill="1" applyBorder="1" applyAlignment="1" applyProtection="1">
      <alignment horizontal="center" vertical="center" wrapText="1"/>
    </xf>
    <xf numFmtId="164" fontId="0" fillId="0" borderId="0" xfId="0" applyNumberFormat="1"/>
    <xf numFmtId="0" fontId="2" fillId="2" borderId="4" xfId="0" applyFont="1" applyFill="1" applyBorder="1" applyAlignment="1">
      <alignment vertical="center" wrapText="1"/>
    </xf>
    <xf numFmtId="0" fontId="3" fillId="0" borderId="4" xfId="0" applyFont="1" applyBorder="1" applyAlignment="1">
      <alignment horizontal="left" vertical="center" wrapText="1"/>
    </xf>
    <xf numFmtId="0" fontId="2" fillId="6" borderId="0" xfId="0" applyFont="1" applyFill="1"/>
    <xf numFmtId="0" fontId="2" fillId="0" borderId="4" xfId="0" applyFont="1" applyFill="1" applyBorder="1" applyAlignment="1">
      <alignment horizontal="justify" vertical="center" wrapText="1"/>
    </xf>
    <xf numFmtId="0" fontId="2" fillId="0" borderId="4" xfId="0" applyFont="1" applyFill="1" applyBorder="1" applyAlignment="1">
      <alignment horizontal="justify" vertical="center"/>
    </xf>
    <xf numFmtId="0" fontId="2" fillId="0" borderId="0" xfId="0" applyFont="1" applyFill="1" applyAlignment="1">
      <alignment vertical="top" wrapText="1"/>
    </xf>
    <xf numFmtId="4" fontId="3" fillId="0" borderId="0" xfId="1" applyNumberFormat="1" applyFont="1" applyBorder="1" applyAlignment="1" applyProtection="1">
      <alignment horizontal="center" vertical="center" wrapText="1"/>
      <protection locked="0"/>
    </xf>
    <xf numFmtId="0" fontId="2" fillId="0" borderId="0" xfId="0" applyFont="1" applyBorder="1"/>
    <xf numFmtId="4" fontId="12" fillId="0" borderId="45" xfId="0" applyNumberFormat="1" applyFont="1" applyBorder="1" applyAlignment="1">
      <alignment horizontal="right" vertical="top" wrapText="1"/>
    </xf>
    <xf numFmtId="4" fontId="12" fillId="0" borderId="4" xfId="0" applyNumberFormat="1" applyFont="1" applyBorder="1" applyAlignment="1">
      <alignment horizontal="right" vertical="top" wrapText="1"/>
    </xf>
    <xf numFmtId="4" fontId="12" fillId="2" borderId="4" xfId="0" applyNumberFormat="1" applyFont="1" applyFill="1" applyBorder="1" applyAlignment="1">
      <alignment horizontal="right" vertical="top" wrapText="1"/>
    </xf>
    <xf numFmtId="0" fontId="0" fillId="2" borderId="0" xfId="0" applyFill="1"/>
    <xf numFmtId="168" fontId="0" fillId="2" borderId="0" xfId="0" applyNumberFormat="1" applyFill="1"/>
    <xf numFmtId="4" fontId="0" fillId="2" borderId="0" xfId="0" applyNumberFormat="1" applyFill="1"/>
    <xf numFmtId="0" fontId="4" fillId="9" borderId="29" xfId="0" applyFont="1" applyFill="1" applyBorder="1" applyAlignment="1">
      <alignment horizontal="center" wrapText="1"/>
    </xf>
    <xf numFmtId="0" fontId="4" fillId="9" borderId="29" xfId="0" applyFont="1" applyFill="1" applyBorder="1" applyAlignment="1">
      <alignment horizontal="center" vertical="center" wrapText="1"/>
    </xf>
    <xf numFmtId="0" fontId="2" fillId="9" borderId="29"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7" fillId="0" borderId="4" xfId="0" applyFont="1" applyBorder="1" applyAlignment="1">
      <alignment horizontal="center" vertical="center"/>
    </xf>
    <xf numFmtId="0" fontId="2" fillId="0" borderId="4" xfId="0" applyFont="1" applyFill="1" applyBorder="1" applyAlignment="1">
      <alignment horizontal="center" vertical="center"/>
    </xf>
    <xf numFmtId="4" fontId="27" fillId="0" borderId="45" xfId="0" applyNumberFormat="1" applyFont="1" applyBorder="1" applyAlignment="1">
      <alignment horizontal="right" vertical="top" wrapText="1"/>
    </xf>
    <xf numFmtId="4" fontId="27" fillId="2" borderId="45" xfId="0" applyNumberFormat="1" applyFont="1" applyFill="1" applyBorder="1" applyAlignment="1">
      <alignment horizontal="right" vertical="top" wrapText="1"/>
    </xf>
    <xf numFmtId="0" fontId="12" fillId="2" borderId="51" xfId="0" applyFont="1" applyFill="1" applyBorder="1" applyAlignment="1">
      <alignment horizontal="center" vertical="center" wrapText="1"/>
    </xf>
    <xf numFmtId="166" fontId="12" fillId="2" borderId="51" xfId="0" applyNumberFormat="1" applyFont="1" applyFill="1" applyBorder="1" applyAlignment="1">
      <alignment horizontal="center" vertical="center" wrapText="1"/>
    </xf>
    <xf numFmtId="4" fontId="12" fillId="2" borderId="51" xfId="0" applyNumberFormat="1" applyFont="1" applyFill="1" applyBorder="1" applyAlignment="1">
      <alignment horizontal="right" vertical="center" wrapText="1"/>
    </xf>
    <xf numFmtId="4" fontId="12" fillId="0" borderId="50" xfId="0" applyNumberFormat="1" applyFont="1" applyBorder="1" applyAlignment="1">
      <alignment horizontal="right" vertical="top" wrapText="1"/>
    </xf>
    <xf numFmtId="0" fontId="12" fillId="0" borderId="51" xfId="0" applyFont="1" applyBorder="1" applyAlignment="1">
      <alignment horizontal="center" vertical="top" wrapText="1"/>
    </xf>
    <xf numFmtId="166" fontId="12" fillId="0" borderId="51" xfId="0" applyNumberFormat="1" applyFont="1" applyBorder="1" applyAlignment="1">
      <alignment horizontal="left" vertical="top" wrapText="1"/>
    </xf>
    <xf numFmtId="4" fontId="12" fillId="0" borderId="51" xfId="0" applyNumberFormat="1" applyFont="1" applyBorder="1" applyAlignment="1">
      <alignment horizontal="right" vertical="top" wrapText="1"/>
    </xf>
    <xf numFmtId="4" fontId="12" fillId="2" borderId="51" xfId="0" applyNumberFormat="1" applyFont="1" applyFill="1" applyBorder="1" applyAlignment="1">
      <alignment horizontal="right" vertical="top" wrapText="1"/>
    </xf>
    <xf numFmtId="0" fontId="2" fillId="10" borderId="15" xfId="0" applyFont="1" applyFill="1" applyBorder="1" applyAlignment="1">
      <alignment horizontal="center" vertical="center" wrapText="1"/>
    </xf>
    <xf numFmtId="0" fontId="2" fillId="26" borderId="28" xfId="0" applyFont="1" applyFill="1" applyBorder="1" applyAlignment="1">
      <alignment horizontal="center"/>
    </xf>
    <xf numFmtId="0" fontId="5" fillId="2" borderId="4" xfId="0" applyFont="1" applyFill="1" applyBorder="1" applyAlignment="1">
      <alignment vertical="center" wrapText="1"/>
    </xf>
    <xf numFmtId="0" fontId="2" fillId="4" borderId="51" xfId="0" applyFont="1" applyFill="1" applyBorder="1" applyAlignment="1" applyProtection="1">
      <alignment horizontal="center" vertical="center" wrapText="1"/>
    </xf>
    <xf numFmtId="0" fontId="2" fillId="2" borderId="51" xfId="0" applyFont="1" applyFill="1" applyBorder="1" applyAlignment="1">
      <alignment horizontal="center" vertical="center"/>
    </xf>
    <xf numFmtId="0" fontId="2" fillId="2" borderId="51" xfId="0" applyFont="1" applyFill="1" applyBorder="1" applyAlignment="1">
      <alignment vertical="center" wrapText="1"/>
    </xf>
    <xf numFmtId="0" fontId="3" fillId="2" borderId="51" xfId="0" applyFont="1" applyFill="1" applyBorder="1" applyAlignment="1">
      <alignment horizontal="center" vertical="center" wrapText="1"/>
    </xf>
    <xf numFmtId="0" fontId="2" fillId="2" borderId="51" xfId="0" applyFont="1" applyFill="1" applyBorder="1" applyAlignment="1">
      <alignment horizontal="left" vertical="center" wrapText="1"/>
    </xf>
    <xf numFmtId="0" fontId="27" fillId="0" borderId="44" xfId="0" applyFont="1" applyBorder="1" applyAlignment="1">
      <alignment horizontal="center" vertical="top" wrapText="1"/>
    </xf>
    <xf numFmtId="4" fontId="27" fillId="0" borderId="51" xfId="0" applyNumberFormat="1" applyFont="1" applyBorder="1" applyAlignment="1">
      <alignment horizontal="right" vertical="top" wrapText="1"/>
    </xf>
    <xf numFmtId="0" fontId="27" fillId="0" borderId="51" xfId="0" applyFont="1" applyBorder="1" applyAlignment="1">
      <alignment horizontal="center" vertical="top" wrapText="1"/>
    </xf>
    <xf numFmtId="166" fontId="27" fillId="0" borderId="51" xfId="0" applyNumberFormat="1" applyFont="1" applyBorder="1" applyAlignment="1">
      <alignment horizontal="left" vertical="top" wrapText="1"/>
    </xf>
    <xf numFmtId="0" fontId="13" fillId="9" borderId="29" xfId="0" applyFont="1" applyFill="1" applyBorder="1" applyAlignment="1">
      <alignment horizontal="center" vertical="center" wrapText="1"/>
    </xf>
    <xf numFmtId="0" fontId="2" fillId="0" borderId="51" xfId="0" applyFont="1" applyBorder="1" applyAlignment="1">
      <alignment horizontal="center" vertical="center"/>
    </xf>
    <xf numFmtId="0" fontId="2" fillId="0" borderId="51" xfId="0" applyFont="1" applyFill="1" applyBorder="1" applyAlignment="1">
      <alignment vertical="center" wrapText="1"/>
    </xf>
    <xf numFmtId="0" fontId="2" fillId="10" borderId="51" xfId="0" applyFont="1" applyFill="1" applyBorder="1" applyAlignment="1">
      <alignment horizontal="center" vertical="center"/>
    </xf>
    <xf numFmtId="0" fontId="3" fillId="2" borderId="5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7" fillId="0" borderId="0" xfId="0" applyFont="1" applyAlignment="1">
      <alignment vertical="top"/>
    </xf>
    <xf numFmtId="0" fontId="2" fillId="0" borderId="51" xfId="0" applyFont="1" applyFill="1" applyBorder="1" applyAlignment="1">
      <alignment horizontal="left" wrapText="1"/>
    </xf>
    <xf numFmtId="4" fontId="2" fillId="0" borderId="0" xfId="0" applyNumberFormat="1" applyFont="1"/>
    <xf numFmtId="165" fontId="5" fillId="2" borderId="4" xfId="0" applyNumberFormat="1" applyFont="1" applyFill="1" applyBorder="1" applyAlignment="1">
      <alignment horizontal="center" vertical="center"/>
    </xf>
    <xf numFmtId="4" fontId="5" fillId="2" borderId="4" xfId="0" applyNumberFormat="1" applyFont="1" applyFill="1" applyBorder="1" applyAlignment="1">
      <alignment horizontal="center" vertical="center"/>
    </xf>
    <xf numFmtId="165" fontId="5" fillId="2" borderId="51" xfId="0" applyNumberFormat="1" applyFont="1" applyFill="1" applyBorder="1" applyAlignment="1">
      <alignment horizontal="center" vertical="center"/>
    </xf>
    <xf numFmtId="4" fontId="5" fillId="2" borderId="51" xfId="0" applyNumberFormat="1" applyFont="1" applyFill="1" applyBorder="1" applyAlignment="1">
      <alignment horizontal="center" vertical="center"/>
    </xf>
    <xf numFmtId="0" fontId="29" fillId="28" borderId="51" xfId="0" applyFont="1" applyFill="1" applyBorder="1" applyAlignment="1">
      <alignment horizontal="center" vertical="top" wrapText="1"/>
    </xf>
    <xf numFmtId="0" fontId="17" fillId="0" borderId="0" xfId="0" applyFont="1"/>
    <xf numFmtId="166" fontId="12" fillId="28" borderId="51" xfId="0" applyNumberFormat="1" applyFont="1" applyFill="1" applyBorder="1" applyAlignment="1">
      <alignment horizontal="left" vertical="top" wrapText="1"/>
    </xf>
    <xf numFmtId="4" fontId="12" fillId="28" borderId="51" xfId="0" applyNumberFormat="1" applyFont="1" applyFill="1" applyBorder="1" applyAlignment="1">
      <alignment horizontal="right" vertical="top" wrapText="1"/>
    </xf>
    <xf numFmtId="166" fontId="29" fillId="28" borderId="51" xfId="0" applyNumberFormat="1" applyFont="1" applyFill="1" applyBorder="1" applyAlignment="1">
      <alignment horizontal="left" vertical="top" wrapText="1"/>
    </xf>
    <xf numFmtId="4" fontId="29" fillId="28" borderId="51" xfId="0" applyNumberFormat="1" applyFont="1" applyFill="1" applyBorder="1" applyAlignment="1">
      <alignment horizontal="right" vertical="top" wrapText="1"/>
    </xf>
    <xf numFmtId="0" fontId="29" fillId="28" borderId="55" xfId="0" applyFont="1" applyFill="1" applyBorder="1" applyAlignment="1">
      <alignment horizontal="center" vertical="top" wrapText="1"/>
    </xf>
    <xf numFmtId="166" fontId="29" fillId="28" borderId="55" xfId="0" applyNumberFormat="1" applyFont="1" applyFill="1" applyBorder="1" applyAlignment="1">
      <alignment horizontal="left" vertical="top" wrapText="1"/>
    </xf>
    <xf numFmtId="4" fontId="29" fillId="28" borderId="55" xfId="0" applyNumberFormat="1" applyFont="1" applyFill="1" applyBorder="1" applyAlignment="1">
      <alignment horizontal="right" vertical="top" wrapText="1"/>
    </xf>
    <xf numFmtId="4" fontId="29" fillId="28" borderId="56" xfId="0" applyNumberFormat="1" applyFont="1" applyFill="1" applyBorder="1" applyAlignment="1">
      <alignment horizontal="right" vertical="top" wrapText="1"/>
    </xf>
    <xf numFmtId="166" fontId="12" fillId="2" borderId="51" xfId="0" applyNumberFormat="1" applyFont="1" applyFill="1" applyBorder="1" applyAlignment="1">
      <alignment horizontal="left" vertical="top" wrapText="1"/>
    </xf>
    <xf numFmtId="0" fontId="12" fillId="2" borderId="51" xfId="0" applyFont="1" applyFill="1" applyBorder="1" applyAlignment="1">
      <alignment horizontal="center" vertical="top" wrapText="1"/>
    </xf>
    <xf numFmtId="0" fontId="5" fillId="10" borderId="51" xfId="0" applyFont="1" applyFill="1" applyBorder="1" applyAlignment="1">
      <alignment horizontal="center" vertical="center"/>
    </xf>
    <xf numFmtId="0" fontId="5" fillId="30" borderId="21" xfId="1" applyFont="1" applyFill="1" applyBorder="1" applyAlignment="1">
      <alignment horizontal="center" vertical="center" wrapText="1"/>
    </xf>
    <xf numFmtId="0" fontId="5" fillId="30" borderId="12" xfId="1" applyFont="1" applyFill="1" applyBorder="1" applyAlignment="1">
      <alignment horizontal="center" vertical="center" wrapText="1"/>
    </xf>
    <xf numFmtId="0" fontId="5" fillId="30" borderId="59" xfId="1" applyFont="1" applyFill="1" applyBorder="1" applyAlignment="1">
      <alignment horizontal="center" vertical="center" wrapText="1"/>
    </xf>
    <xf numFmtId="0" fontId="21" fillId="31" borderId="13" xfId="1" applyFont="1" applyFill="1" applyBorder="1" applyAlignment="1" applyProtection="1">
      <alignment horizontal="center" vertical="center" wrapText="1"/>
      <protection locked="0"/>
    </xf>
    <xf numFmtId="0" fontId="21" fillId="31" borderId="14" xfId="1" applyFont="1" applyFill="1" applyBorder="1" applyAlignment="1" applyProtection="1">
      <alignment horizontal="center" vertical="center" wrapText="1"/>
      <protection locked="0"/>
    </xf>
    <xf numFmtId="4" fontId="21" fillId="0" borderId="51" xfId="1" applyNumberFormat="1" applyFont="1" applyBorder="1" applyAlignment="1" applyProtection="1">
      <alignment vertical="center" wrapText="1"/>
      <protection locked="0"/>
    </xf>
    <xf numFmtId="9" fontId="21" fillId="0" borderId="22" xfId="17" applyFont="1" applyBorder="1" applyAlignment="1" applyProtection="1">
      <alignment horizontal="right" vertical="center" wrapText="1"/>
      <protection locked="0"/>
    </xf>
    <xf numFmtId="165" fontId="2" fillId="0" borderId="0" xfId="0" applyNumberFormat="1" applyFont="1"/>
    <xf numFmtId="0" fontId="2" fillId="2" borderId="4" xfId="0" applyFont="1" applyFill="1" applyBorder="1" applyAlignment="1">
      <alignment vertical="center" wrapText="1"/>
    </xf>
    <xf numFmtId="4" fontId="2" fillId="0" borderId="4" xfId="0" applyNumberFormat="1" applyFont="1" applyBorder="1" applyAlignment="1">
      <alignment vertical="center" wrapText="1"/>
    </xf>
    <xf numFmtId="0" fontId="2" fillId="2" borderId="16"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4" fontId="2" fillId="2" borderId="50" xfId="0" applyNumberFormat="1" applyFont="1" applyFill="1" applyBorder="1" applyAlignment="1" applyProtection="1">
      <alignment horizontal="center" vertical="center" wrapText="1"/>
    </xf>
    <xf numFmtId="0" fontId="37" fillId="0" borderId="0" xfId="0" applyFont="1"/>
    <xf numFmtId="0" fontId="37" fillId="0" borderId="0" xfId="0" applyFont="1" applyAlignment="1">
      <alignment wrapText="1"/>
    </xf>
    <xf numFmtId="0" fontId="5" fillId="2" borderId="49" xfId="0" applyFont="1" applyFill="1" applyBorder="1" applyAlignment="1" applyProtection="1">
      <alignment horizontal="center" vertical="center" wrapText="1"/>
    </xf>
    <xf numFmtId="0" fontId="5" fillId="0" borderId="4" xfId="109" applyNumberFormat="1" applyFont="1" applyFill="1" applyBorder="1" applyAlignment="1" applyProtection="1">
      <alignment vertical="center" wrapText="1"/>
      <protection locked="0"/>
    </xf>
    <xf numFmtId="0" fontId="12" fillId="28" borderId="55" xfId="0" applyFont="1" applyFill="1" applyBorder="1" applyAlignment="1">
      <alignment horizontal="center" vertical="top" wrapText="1"/>
    </xf>
    <xf numFmtId="0" fontId="5" fillId="31" borderId="51" xfId="1" applyFont="1" applyFill="1" applyBorder="1" applyAlignment="1">
      <alignment vertical="center" wrapText="1"/>
    </xf>
    <xf numFmtId="0" fontId="5" fillId="30" borderId="15" xfId="1" applyFont="1" applyFill="1" applyBorder="1" applyAlignment="1">
      <alignment horizontal="center" vertical="center" wrapText="1"/>
    </xf>
    <xf numFmtId="4" fontId="21" fillId="2" borderId="51" xfId="1" applyNumberFormat="1" applyFont="1" applyFill="1" applyBorder="1" applyAlignment="1" applyProtection="1">
      <alignment vertical="center" wrapText="1"/>
      <protection locked="0"/>
    </xf>
    <xf numFmtId="4" fontId="40" fillId="0" borderId="17" xfId="1" applyNumberFormat="1" applyFont="1" applyBorder="1" applyAlignment="1" applyProtection="1">
      <alignment vertical="center" wrapText="1"/>
      <protection locked="0"/>
    </xf>
    <xf numFmtId="4" fontId="13" fillId="0" borderId="17" xfId="1" applyNumberFormat="1" applyFont="1" applyBorder="1" applyAlignment="1" applyProtection="1">
      <alignment vertical="center" wrapText="1"/>
      <protection locked="0"/>
    </xf>
    <xf numFmtId="9" fontId="40" fillId="0" borderId="57" xfId="17" applyFont="1" applyBorder="1" applyAlignment="1" applyProtection="1">
      <alignment horizontal="right" vertical="center" wrapText="1"/>
      <protection locked="0"/>
    </xf>
    <xf numFmtId="0" fontId="5" fillId="31" borderId="41" xfId="1" applyFont="1" applyFill="1" applyBorder="1" applyAlignment="1" applyProtection="1">
      <alignment horizontal="center" vertical="center" wrapText="1"/>
      <protection locked="0"/>
    </xf>
    <xf numFmtId="0" fontId="5" fillId="31" borderId="42" xfId="1" applyFont="1" applyFill="1" applyBorder="1" applyAlignment="1" applyProtection="1">
      <alignment horizontal="center" vertical="center" wrapText="1"/>
      <protection locked="0"/>
    </xf>
    <xf numFmtId="0" fontId="5" fillId="31" borderId="61" xfId="1" applyFont="1" applyFill="1" applyBorder="1" applyAlignment="1" applyProtection="1">
      <alignment horizontal="center" vertical="center" wrapText="1"/>
      <protection locked="0"/>
    </xf>
    <xf numFmtId="0" fontId="5" fillId="30" borderId="62" xfId="1" applyFont="1" applyFill="1" applyBorder="1" applyAlignment="1">
      <alignment horizontal="center" vertical="center" wrapText="1"/>
    </xf>
    <xf numFmtId="0" fontId="2" fillId="0" borderId="51" xfId="0" applyFont="1" applyBorder="1" applyAlignment="1">
      <alignment horizontal="center" vertical="center"/>
    </xf>
    <xf numFmtId="0" fontId="2" fillId="0" borderId="51" xfId="0" applyFont="1" applyBorder="1" applyAlignment="1">
      <alignment vertical="center" wrapText="1"/>
    </xf>
    <xf numFmtId="166" fontId="12" fillId="0" borderId="50" xfId="0" applyNumberFormat="1" applyFont="1" applyBorder="1" applyAlignment="1">
      <alignment horizontal="left" vertical="top" wrapText="1"/>
    </xf>
    <xf numFmtId="0" fontId="17" fillId="0" borderId="50" xfId="0" applyFont="1" applyBorder="1" applyAlignment="1">
      <alignment horizontal="center" vertical="center"/>
    </xf>
    <xf numFmtId="0" fontId="12" fillId="0" borderId="50" xfId="0" applyFont="1" applyBorder="1" applyAlignment="1">
      <alignment horizontal="center" vertical="top" wrapText="1"/>
    </xf>
    <xf numFmtId="4" fontId="29" fillId="28" borderId="68" xfId="0" applyNumberFormat="1" applyFont="1" applyFill="1" applyBorder="1" applyAlignment="1">
      <alignment horizontal="right" vertical="top" wrapText="1"/>
    </xf>
    <xf numFmtId="0" fontId="12" fillId="28" borderId="67" xfId="0" applyFont="1" applyFill="1" applyBorder="1" applyAlignment="1">
      <alignment horizontal="center" vertical="top" wrapText="1"/>
    </xf>
    <xf numFmtId="166" fontId="12" fillId="28" borderId="67" xfId="0" applyNumberFormat="1" applyFont="1" applyFill="1" applyBorder="1" applyAlignment="1">
      <alignment horizontal="left" vertical="top" wrapText="1"/>
    </xf>
    <xf numFmtId="4" fontId="12" fillId="28" borderId="67" xfId="0" applyNumberFormat="1" applyFont="1" applyFill="1" applyBorder="1" applyAlignment="1">
      <alignment horizontal="right" vertical="top" wrapText="1"/>
    </xf>
    <xf numFmtId="4" fontId="44" fillId="0" borderId="51" xfId="0" applyNumberFormat="1" applyFont="1" applyFill="1" applyBorder="1" applyAlignment="1">
      <alignment horizontal="center" vertical="center" wrapText="1"/>
    </xf>
    <xf numFmtId="4" fontId="44" fillId="32" borderId="51" xfId="0" applyNumberFormat="1" applyFont="1" applyFill="1" applyBorder="1" applyAlignment="1">
      <alignment horizontal="center" vertical="center" wrapText="1"/>
    </xf>
    <xf numFmtId="4" fontId="45" fillId="2" borderId="50" xfId="0" applyNumberFormat="1" applyFont="1" applyFill="1" applyBorder="1" applyAlignment="1">
      <alignment horizontal="center" vertical="center" readingOrder="1"/>
    </xf>
    <xf numFmtId="4" fontId="45" fillId="2" borderId="50" xfId="0" applyNumberFormat="1" applyFont="1" applyFill="1" applyBorder="1" applyAlignment="1">
      <alignment horizontal="center" vertical="center" wrapText="1" readingOrder="1"/>
    </xf>
    <xf numFmtId="4" fontId="12" fillId="28" borderId="51" xfId="0" applyNumberFormat="1" applyFont="1" applyFill="1" applyBorder="1" applyAlignment="1">
      <alignment horizontal="center" vertical="center" wrapText="1"/>
    </xf>
    <xf numFmtId="0" fontId="41" fillId="2" borderId="51" xfId="0" applyFont="1" applyFill="1" applyBorder="1" applyAlignment="1">
      <alignment horizontal="center" vertical="center" wrapText="1"/>
    </xf>
    <xf numFmtId="0" fontId="12" fillId="33" borderId="51" xfId="0" applyFont="1" applyFill="1" applyBorder="1" applyAlignment="1">
      <alignment horizontal="center" vertical="top" wrapText="1"/>
    </xf>
    <xf numFmtId="166" fontId="12" fillId="33" borderId="51" xfId="0" applyNumberFormat="1" applyFont="1" applyFill="1" applyBorder="1" applyAlignment="1">
      <alignment horizontal="left" vertical="top" wrapText="1"/>
    </xf>
    <xf numFmtId="0" fontId="42" fillId="34" borderId="51" xfId="0" applyFont="1" applyFill="1" applyBorder="1" applyAlignment="1">
      <alignment horizontal="center" vertical="center" wrapText="1"/>
    </xf>
    <xf numFmtId="0" fontId="47" fillId="35" borderId="51" xfId="1" applyFont="1" applyFill="1" applyBorder="1" applyAlignment="1">
      <alignment horizontal="center" vertical="center" wrapText="1"/>
    </xf>
    <xf numFmtId="0" fontId="47" fillId="38" borderId="51" xfId="1" applyFont="1" applyFill="1" applyBorder="1" applyAlignment="1">
      <alignment vertical="center" wrapText="1"/>
    </xf>
    <xf numFmtId="0" fontId="47" fillId="35" borderId="51" xfId="1" applyFont="1" applyFill="1" applyBorder="1" applyAlignment="1">
      <alignment vertical="center" wrapText="1"/>
    </xf>
    <xf numFmtId="0" fontId="50" fillId="38" borderId="51" xfId="1" applyFont="1" applyFill="1" applyBorder="1" applyAlignment="1" applyProtection="1">
      <alignment horizontal="center" vertical="center" wrapText="1"/>
      <protection locked="0"/>
    </xf>
    <xf numFmtId="169" fontId="50" fillId="0" borderId="51" xfId="1" applyNumberFormat="1" applyFont="1" applyBorder="1" applyAlignment="1" applyProtection="1">
      <alignment vertical="center" wrapText="1"/>
      <protection locked="0"/>
    </xf>
    <xf numFmtId="4" fontId="53" fillId="0" borderId="51" xfId="0" applyNumberFormat="1" applyFont="1" applyBorder="1" applyAlignment="1">
      <alignment horizontal="right" vertical="center"/>
    </xf>
    <xf numFmtId="169" fontId="53" fillId="0" borderId="51" xfId="0" applyNumberFormat="1" applyFont="1" applyBorder="1" applyAlignment="1">
      <alignment horizontal="right" vertical="center"/>
    </xf>
    <xf numFmtId="169" fontId="54" fillId="0" borderId="51" xfId="1" applyNumberFormat="1" applyFont="1" applyBorder="1" applyAlignment="1" applyProtection="1">
      <alignment vertical="center" wrapText="1"/>
      <protection locked="0"/>
    </xf>
    <xf numFmtId="9" fontId="50" fillId="0" borderId="51" xfId="147" applyFont="1" applyFill="1" applyBorder="1" applyAlignment="1" applyProtection="1">
      <alignment horizontal="right" vertical="center" wrapText="1"/>
      <protection locked="0"/>
    </xf>
    <xf numFmtId="0" fontId="5" fillId="0" borderId="4" xfId="0" applyFont="1" applyBorder="1" applyAlignment="1">
      <alignment horizontal="center" vertical="center"/>
    </xf>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1" xfId="0" applyFont="1" applyFill="1" applyBorder="1" applyAlignment="1" applyProtection="1">
      <alignment horizontal="left" vertical="center" wrapText="1"/>
    </xf>
    <xf numFmtId="0" fontId="2" fillId="4" borderId="22" xfId="0" applyFont="1" applyFill="1" applyBorder="1" applyAlignment="1" applyProtection="1">
      <alignment horizontal="left" vertical="center" wrapText="1"/>
    </xf>
    <xf numFmtId="0" fontId="2" fillId="0" borderId="27"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1"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28" xfId="0" applyFont="1" applyFill="1" applyBorder="1" applyAlignment="1" applyProtection="1">
      <alignment horizontal="center" vertical="center" wrapText="1"/>
    </xf>
    <xf numFmtId="49" fontId="4" fillId="0" borderId="27"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xf>
    <xf numFmtId="0" fontId="5" fillId="0" borderId="52" xfId="0" applyFont="1" applyFill="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51" xfId="0" applyFont="1" applyFill="1" applyBorder="1" applyAlignment="1" applyProtection="1">
      <alignment horizontal="center" vertical="center" wrapText="1"/>
    </xf>
    <xf numFmtId="0" fontId="2" fillId="4" borderId="50"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35" xfId="0" applyFont="1" applyFill="1" applyBorder="1" applyAlignment="1" applyProtection="1">
      <alignment horizontal="center" vertical="center" wrapText="1"/>
    </xf>
    <xf numFmtId="0" fontId="2" fillId="4" borderId="38"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4" xfId="0" applyFont="1" applyFill="1" applyBorder="1" applyAlignment="1" applyProtection="1">
      <alignment horizontal="center" vertical="center" wrapText="1"/>
    </xf>
    <xf numFmtId="0" fontId="4" fillId="3" borderId="39"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5" fillId="2" borderId="5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3" fillId="9" borderId="29" xfId="0" applyFont="1" applyFill="1" applyBorder="1" applyAlignment="1">
      <alignment horizontal="center" wrapText="1"/>
    </xf>
    <xf numFmtId="0" fontId="13" fillId="9" borderId="10" xfId="0" applyFont="1" applyFill="1" applyBorder="1" applyAlignment="1">
      <alignment horizontal="center" wrapText="1"/>
    </xf>
    <xf numFmtId="0" fontId="13" fillId="9" borderId="30" xfId="0" applyFont="1" applyFill="1" applyBorder="1" applyAlignment="1">
      <alignment horizontal="center" wrapText="1"/>
    </xf>
    <xf numFmtId="0" fontId="2" fillId="0" borderId="18" xfId="0" applyFont="1" applyFill="1" applyBorder="1" applyAlignment="1">
      <alignment horizontal="center"/>
    </xf>
    <xf numFmtId="0" fontId="2" fillId="10" borderId="23" xfId="0" applyFont="1" applyFill="1" applyBorder="1" applyAlignment="1">
      <alignment horizontal="center" wrapText="1"/>
    </xf>
    <xf numFmtId="0" fontId="2" fillId="10" borderId="24" xfId="0" applyFont="1" applyFill="1" applyBorder="1" applyAlignment="1">
      <alignment horizontal="center" wrapText="1"/>
    </xf>
    <xf numFmtId="0" fontId="6" fillId="8" borderId="40" xfId="0" applyFont="1" applyFill="1" applyBorder="1" applyAlignment="1">
      <alignment horizontal="center"/>
    </xf>
    <xf numFmtId="0" fontId="6" fillId="8" borderId="32" xfId="0" applyFont="1" applyFill="1" applyBorder="1" applyAlignment="1">
      <alignment horizont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2" fillId="9" borderId="4" xfId="0" applyFont="1" applyFill="1" applyBorder="1" applyAlignment="1">
      <alignment horizontal="center" wrapText="1"/>
    </xf>
    <xf numFmtId="0" fontId="4" fillId="2" borderId="23" xfId="0" applyFont="1" applyFill="1" applyBorder="1" applyAlignment="1">
      <alignment horizontal="center" wrapText="1"/>
    </xf>
    <xf numFmtId="0" fontId="4" fillId="2" borderId="25" xfId="0" applyFont="1" applyFill="1" applyBorder="1" applyAlignment="1">
      <alignment horizontal="center" wrapText="1"/>
    </xf>
    <xf numFmtId="0" fontId="4" fillId="2" borderId="26" xfId="0" applyFont="1" applyFill="1" applyBorder="1" applyAlignment="1">
      <alignment horizontal="center" wrapText="1"/>
    </xf>
    <xf numFmtId="0" fontId="4" fillId="0" borderId="27"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3" xfId="0" applyFont="1" applyFill="1" applyBorder="1" applyAlignment="1">
      <alignment horizontal="center" wrapText="1"/>
    </xf>
    <xf numFmtId="0" fontId="2" fillId="0" borderId="10" xfId="0" applyFont="1" applyFill="1" applyBorder="1" applyAlignment="1">
      <alignment horizontal="center" wrapText="1"/>
    </xf>
    <xf numFmtId="0" fontId="2" fillId="10" borderId="23"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10" borderId="48"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7" xfId="0" applyFont="1" applyFill="1" applyBorder="1" applyAlignment="1">
      <alignment horizontal="center" vertical="center"/>
    </xf>
    <xf numFmtId="0" fontId="2" fillId="2" borderId="4" xfId="0" applyFont="1" applyFill="1" applyBorder="1" applyAlignment="1">
      <alignment vertical="center" wrapText="1"/>
    </xf>
    <xf numFmtId="0" fontId="3"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13" fillId="9" borderId="29" xfId="0" applyFont="1" applyFill="1" applyBorder="1" applyAlignment="1">
      <alignment horizontal="center" vertical="center" wrapText="1"/>
    </xf>
    <xf numFmtId="0" fontId="13" fillId="9" borderId="10" xfId="0" applyFont="1" applyFill="1" applyBorder="1" applyAlignment="1">
      <alignment horizontal="center" vertical="center" wrapText="1"/>
    </xf>
    <xf numFmtId="0" fontId="13" fillId="9" borderId="30" xfId="0" applyFont="1" applyFill="1" applyBorder="1" applyAlignment="1">
      <alignment horizontal="center" vertical="center" wrapText="1"/>
    </xf>
    <xf numFmtId="0" fontId="6" fillId="8" borderId="46"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2" fillId="9" borderId="36" xfId="0" applyFont="1" applyFill="1" applyBorder="1" applyAlignment="1">
      <alignment horizontal="center" vertical="center" wrapText="1"/>
    </xf>
    <xf numFmtId="0" fontId="2" fillId="9" borderId="3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0" fillId="2" borderId="3" xfId="0" applyFill="1" applyBorder="1" applyAlignment="1">
      <alignment horizontal="left" vertical="center" wrapText="1"/>
    </xf>
    <xf numFmtId="0" fontId="13" fillId="9" borderId="53" xfId="0" applyFont="1" applyFill="1" applyBorder="1" applyAlignment="1">
      <alignment horizontal="center" vertical="center" wrapText="1"/>
    </xf>
    <xf numFmtId="0" fontId="13" fillId="9" borderId="33" xfId="0" applyFont="1" applyFill="1" applyBorder="1" applyAlignment="1">
      <alignment horizontal="center" vertical="center" wrapText="1"/>
    </xf>
    <xf numFmtId="0" fontId="13" fillId="9" borderId="54"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6" fillId="8" borderId="46"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0" fillId="9" borderId="33" xfId="0" applyFill="1" applyBorder="1" applyAlignment="1">
      <alignment horizontal="center" vertical="center"/>
    </xf>
    <xf numFmtId="0" fontId="2" fillId="0" borderId="51" xfId="0" applyFont="1" applyFill="1" applyBorder="1" applyAlignment="1">
      <alignment horizontal="center" vertical="center" wrapText="1"/>
    </xf>
    <xf numFmtId="0" fontId="0" fillId="0" borderId="51" xfId="0" applyBorder="1" applyAlignment="1">
      <alignment horizontal="center" wrapText="1"/>
    </xf>
    <xf numFmtId="0" fontId="0" fillId="0" borderId="17" xfId="0" applyBorder="1" applyAlignment="1">
      <alignment horizontal="center" wrapText="1"/>
    </xf>
    <xf numFmtId="0" fontId="4" fillId="2" borderId="23"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2" fillId="0" borderId="33" xfId="0" applyFont="1" applyFill="1" applyBorder="1" applyAlignment="1">
      <alignment horizontal="center"/>
    </xf>
    <xf numFmtId="0" fontId="2" fillId="2" borderId="52" xfId="0" applyFont="1" applyFill="1" applyBorder="1" applyAlignment="1">
      <alignment horizontal="left" vertical="center" wrapText="1"/>
    </xf>
    <xf numFmtId="0" fontId="32" fillId="29" borderId="12" xfId="1" applyFont="1" applyFill="1" applyBorder="1" applyAlignment="1">
      <alignment horizontal="center" vertical="center" wrapText="1"/>
    </xf>
    <xf numFmtId="0" fontId="32" fillId="29" borderId="13" xfId="1" applyFont="1" applyFill="1" applyBorder="1" applyAlignment="1">
      <alignment horizontal="center" vertical="center" wrapText="1"/>
    </xf>
    <xf numFmtId="0" fontId="32" fillId="29" borderId="14" xfId="1" applyFont="1" applyFill="1" applyBorder="1" applyAlignment="1">
      <alignment horizontal="center" vertical="center" wrapText="1"/>
    </xf>
    <xf numFmtId="0" fontId="5" fillId="31" borderId="18" xfId="1" applyFont="1" applyFill="1" applyBorder="1" applyAlignment="1">
      <alignment horizontal="center" vertical="center" wrapText="1"/>
    </xf>
    <xf numFmtId="0" fontId="5" fillId="31" borderId="28" xfId="1" applyFont="1" applyFill="1" applyBorder="1" applyAlignment="1">
      <alignment horizontal="center" vertical="center" wrapText="1"/>
    </xf>
    <xf numFmtId="0" fontId="33" fillId="0" borderId="22" xfId="1" applyFont="1" applyBorder="1" applyAlignment="1">
      <alignment horizontal="center" vertical="center"/>
    </xf>
    <xf numFmtId="0" fontId="33" fillId="0" borderId="57" xfId="1" applyFont="1" applyBorder="1" applyAlignment="1">
      <alignment horizontal="center" vertical="center"/>
    </xf>
    <xf numFmtId="0" fontId="5" fillId="0" borderId="30" xfId="1" applyFont="1" applyBorder="1" applyAlignment="1">
      <alignment horizontal="center"/>
    </xf>
    <xf numFmtId="0" fontId="5" fillId="0" borderId="58" xfId="1" applyFont="1" applyBorder="1" applyAlignment="1">
      <alignment horizontal="center"/>
    </xf>
    <xf numFmtId="0" fontId="5" fillId="0" borderId="29" xfId="1" applyFont="1" applyBorder="1" applyAlignment="1">
      <alignment horizontal="center"/>
    </xf>
    <xf numFmtId="0" fontId="33" fillId="30" borderId="12" xfId="1" applyFont="1" applyFill="1" applyBorder="1" applyAlignment="1">
      <alignment horizontal="center" vertical="center" wrapText="1"/>
    </xf>
    <xf numFmtId="0" fontId="33" fillId="30" borderId="13" xfId="1" applyFont="1" applyFill="1" applyBorder="1" applyAlignment="1">
      <alignment horizontal="center" vertical="center" wrapText="1"/>
    </xf>
    <xf numFmtId="0" fontId="34" fillId="30" borderId="13" xfId="1" applyFont="1" applyFill="1" applyBorder="1"/>
    <xf numFmtId="0" fontId="34" fillId="30" borderId="14" xfId="1" applyFont="1" applyFill="1" applyBorder="1"/>
    <xf numFmtId="0" fontId="5" fillId="31" borderId="51" xfId="1" applyFont="1" applyFill="1" applyBorder="1" applyAlignment="1">
      <alignment horizontal="center" vertical="center" wrapText="1"/>
    </xf>
    <xf numFmtId="0" fontId="33" fillId="2" borderId="51" xfId="1" applyFont="1" applyFill="1" applyBorder="1" applyAlignment="1">
      <alignment horizontal="center" vertical="center" wrapText="1"/>
    </xf>
    <xf numFmtId="0" fontId="33" fillId="2" borderId="17" xfId="1" applyFont="1" applyFill="1" applyBorder="1" applyAlignment="1">
      <alignment horizontal="center" vertical="center" wrapText="1"/>
    </xf>
    <xf numFmtId="0" fontId="5" fillId="0" borderId="51" xfId="1" applyFont="1" applyBorder="1" applyAlignment="1">
      <alignment horizontal="center" vertical="center" wrapText="1"/>
    </xf>
    <xf numFmtId="0" fontId="5" fillId="0" borderId="51" xfId="1" applyFont="1" applyBorder="1" applyAlignment="1">
      <alignment vertical="center" wrapText="1"/>
    </xf>
    <xf numFmtId="0" fontId="5" fillId="0" borderId="17" xfId="1" applyFont="1" applyBorder="1" applyAlignment="1">
      <alignment vertical="center" wrapText="1"/>
    </xf>
    <xf numFmtId="0" fontId="5" fillId="30" borderId="15" xfId="1" applyFont="1" applyFill="1" applyBorder="1" applyAlignment="1">
      <alignment horizontal="center" vertical="center" wrapText="1"/>
    </xf>
    <xf numFmtId="0" fontId="5" fillId="0" borderId="52" xfId="1" applyFont="1" applyBorder="1" applyAlignment="1">
      <alignment horizontal="center" vertical="center" wrapText="1"/>
    </xf>
    <xf numFmtId="0" fontId="5" fillId="0" borderId="47" xfId="1" applyFont="1" applyBorder="1" applyAlignment="1">
      <alignment horizontal="center" vertical="center" wrapText="1"/>
    </xf>
    <xf numFmtId="0" fontId="5" fillId="0" borderId="8" xfId="1" applyFont="1" applyBorder="1" applyAlignment="1">
      <alignment horizontal="center" vertical="center" wrapText="1"/>
    </xf>
    <xf numFmtId="0" fontId="33" fillId="30" borderId="14" xfId="1" applyFont="1" applyFill="1" applyBorder="1" applyAlignment="1">
      <alignment horizontal="center" vertical="center" wrapText="1"/>
    </xf>
    <xf numFmtId="0" fontId="5" fillId="31" borderId="51" xfId="1" applyFont="1" applyFill="1" applyBorder="1" applyAlignment="1">
      <alignment horizontal="left" vertical="center" wrapText="1"/>
    </xf>
    <xf numFmtId="0" fontId="21" fillId="0" borderId="51" xfId="1" applyFont="1" applyBorder="1" applyAlignment="1" applyProtection="1">
      <alignment horizontal="center" vertical="center" wrapText="1"/>
      <protection locked="0"/>
    </xf>
    <xf numFmtId="0" fontId="21" fillId="0" borderId="17" xfId="1" applyFont="1" applyBorder="1" applyAlignment="1" applyProtection="1">
      <alignment horizontal="center" vertical="center" wrapText="1"/>
      <protection locked="0"/>
    </xf>
    <xf numFmtId="0" fontId="5" fillId="31" borderId="22" xfId="1" applyFont="1" applyFill="1" applyBorder="1" applyAlignment="1">
      <alignment horizontal="left" vertical="center" wrapText="1"/>
    </xf>
    <xf numFmtId="0" fontId="21" fillId="0" borderId="22" xfId="1" applyFont="1" applyBorder="1" applyAlignment="1" applyProtection="1">
      <alignment horizontal="center" vertical="center" wrapText="1"/>
      <protection locked="0"/>
    </xf>
    <xf numFmtId="0" fontId="21" fillId="0" borderId="57" xfId="1" applyFont="1" applyBorder="1" applyAlignment="1" applyProtection="1">
      <alignment horizontal="center" vertical="center" wrapText="1"/>
      <protection locked="0"/>
    </xf>
    <xf numFmtId="0" fontId="5" fillId="0" borderId="10" xfId="1" applyFont="1" applyBorder="1" applyAlignment="1">
      <alignment horizontal="center" vertical="center" wrapText="1"/>
    </xf>
    <xf numFmtId="0" fontId="35" fillId="0" borderId="51" xfId="19" applyFont="1" applyBorder="1" applyAlignment="1">
      <alignment horizontal="center" vertical="center" wrapText="1"/>
    </xf>
    <xf numFmtId="0" fontId="35" fillId="0" borderId="17" xfId="19" applyFont="1" applyBorder="1" applyAlignment="1">
      <alignment horizontal="center" vertical="center" wrapText="1"/>
    </xf>
    <xf numFmtId="0" fontId="5" fillId="0" borderId="17" xfId="1" applyFont="1" applyBorder="1" applyAlignment="1">
      <alignment horizontal="center" vertical="center" wrapText="1"/>
    </xf>
    <xf numFmtId="0" fontId="5" fillId="0" borderId="51" xfId="19" applyFont="1" applyBorder="1" applyAlignment="1">
      <alignment horizontal="center" vertical="center" wrapText="1"/>
    </xf>
    <xf numFmtId="0" fontId="5" fillId="0" borderId="17" xfId="19" applyFont="1" applyBorder="1" applyAlignment="1">
      <alignment horizontal="center" vertical="center" wrapText="1"/>
    </xf>
    <xf numFmtId="0" fontId="38" fillId="0" borderId="51" xfId="9" applyFont="1" applyBorder="1" applyAlignment="1">
      <alignment horizontal="center" vertical="center" wrapText="1"/>
    </xf>
    <xf numFmtId="0" fontId="38" fillId="0" borderId="17" xfId="9" applyFont="1" applyBorder="1" applyAlignment="1">
      <alignment horizontal="center" vertical="center" wrapText="1"/>
    </xf>
    <xf numFmtId="0" fontId="5" fillId="31" borderId="27" xfId="1" applyFont="1" applyFill="1" applyBorder="1" applyAlignment="1">
      <alignment horizontal="center" vertical="center" wrapText="1"/>
    </xf>
    <xf numFmtId="0" fontId="5" fillId="31" borderId="51" xfId="1" applyFont="1" applyFill="1" applyBorder="1" applyAlignment="1">
      <alignment vertical="center" wrapText="1"/>
    </xf>
    <xf numFmtId="0" fontId="5" fillId="31" borderId="52" xfId="1" applyFont="1" applyFill="1" applyBorder="1" applyAlignment="1" applyProtection="1">
      <alignment horizontal="center" vertical="center" wrapText="1"/>
      <protection locked="0"/>
    </xf>
    <xf numFmtId="0" fontId="5" fillId="31" borderId="47" xfId="1" applyFont="1" applyFill="1" applyBorder="1" applyAlignment="1" applyProtection="1">
      <alignment horizontal="center" vertical="center" wrapText="1"/>
      <protection locked="0"/>
    </xf>
    <xf numFmtId="0" fontId="5" fillId="31" borderId="3" xfId="1" applyFont="1" applyFill="1" applyBorder="1" applyAlignment="1" applyProtection="1">
      <alignment horizontal="center" vertical="center" wrapText="1"/>
      <protection locked="0"/>
    </xf>
    <xf numFmtId="0" fontId="5" fillId="31" borderId="8" xfId="1" applyFont="1" applyFill="1" applyBorder="1" applyAlignment="1" applyProtection="1">
      <alignment horizontal="center" vertical="center" wrapText="1"/>
      <protection locked="0"/>
    </xf>
    <xf numFmtId="165" fontId="5" fillId="2" borderId="52" xfId="1" applyNumberFormat="1" applyFont="1" applyFill="1" applyBorder="1" applyAlignment="1" applyProtection="1">
      <alignment horizontal="center" vertical="center" wrapText="1"/>
      <protection locked="0"/>
    </xf>
    <xf numFmtId="165" fontId="5" fillId="2" borderId="3" xfId="1" applyNumberFormat="1" applyFont="1" applyFill="1" applyBorder="1" applyAlignment="1" applyProtection="1">
      <alignment horizontal="center" vertical="center" wrapText="1"/>
      <protection locked="0"/>
    </xf>
    <xf numFmtId="0" fontId="4" fillId="0" borderId="22" xfId="1" applyFont="1" applyBorder="1" applyAlignment="1" applyProtection="1">
      <alignment horizontal="center" vertical="center" wrapText="1"/>
      <protection locked="0"/>
    </xf>
    <xf numFmtId="0" fontId="4" fillId="0" borderId="57" xfId="1" applyFont="1" applyBorder="1" applyAlignment="1" applyProtection="1">
      <alignment horizontal="center" vertical="center" wrapText="1"/>
      <protection locked="0"/>
    </xf>
    <xf numFmtId="0" fontId="5" fillId="31" borderId="13" xfId="1" applyFont="1" applyFill="1" applyBorder="1" applyAlignment="1">
      <alignment horizontal="left" vertical="center" wrapText="1"/>
    </xf>
    <xf numFmtId="0" fontId="21" fillId="0" borderId="13" xfId="1" applyFont="1" applyBorder="1" applyAlignment="1" applyProtection="1">
      <alignment horizontal="center" vertical="center" wrapText="1"/>
      <protection locked="0"/>
    </xf>
    <xf numFmtId="0" fontId="21" fillId="0" borderId="14" xfId="1" applyFont="1" applyBorder="1" applyAlignment="1" applyProtection="1">
      <alignment horizontal="center" vertical="center" wrapText="1"/>
      <protection locked="0"/>
    </xf>
    <xf numFmtId="0" fontId="21" fillId="2" borderId="51" xfId="1" applyFont="1" applyFill="1" applyBorder="1" applyAlignment="1" applyProtection="1">
      <alignment horizontal="center" vertical="center" wrapText="1"/>
      <protection locked="0"/>
    </xf>
    <xf numFmtId="0" fontId="21" fillId="2" borderId="17" xfId="1" applyFont="1" applyFill="1" applyBorder="1" applyAlignment="1" applyProtection="1">
      <alignment horizontal="center" vertical="center" wrapText="1"/>
      <protection locked="0"/>
    </xf>
    <xf numFmtId="0" fontId="2" fillId="2" borderId="51"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5" fillId="31" borderId="52" xfId="1" applyFont="1" applyFill="1" applyBorder="1" applyAlignment="1">
      <alignment horizontal="left" vertical="center" wrapText="1"/>
    </xf>
    <xf numFmtId="0" fontId="5" fillId="31" borderId="3" xfId="1" applyFont="1" applyFill="1" applyBorder="1" applyAlignment="1">
      <alignment horizontal="left" vertical="center" wrapText="1"/>
    </xf>
    <xf numFmtId="0" fontId="5" fillId="2" borderId="51" xfId="1" applyFont="1" applyFill="1" applyBorder="1" applyAlignment="1" applyProtection="1">
      <alignment horizontal="left" vertical="center" wrapText="1"/>
      <protection locked="0"/>
    </xf>
    <xf numFmtId="0" fontId="5" fillId="2" borderId="17" xfId="1" applyFont="1" applyFill="1" applyBorder="1" applyAlignment="1" applyProtection="1">
      <alignment horizontal="left" vertical="center" wrapText="1"/>
      <protection locked="0"/>
    </xf>
    <xf numFmtId="0" fontId="5" fillId="31" borderId="22" xfId="1" applyFont="1" applyFill="1" applyBorder="1" applyAlignment="1">
      <alignment vertical="center" wrapText="1"/>
    </xf>
    <xf numFmtId="0" fontId="2" fillId="0" borderId="22" xfId="1" applyFont="1" applyBorder="1" applyAlignment="1" applyProtection="1">
      <alignment horizontal="left" vertical="center" wrapText="1"/>
      <protection locked="0"/>
    </xf>
    <xf numFmtId="0" fontId="2" fillId="0" borderId="57" xfId="1" applyFont="1" applyBorder="1" applyAlignment="1" applyProtection="1">
      <alignment horizontal="left" vertical="center" wrapText="1"/>
      <protection locked="0"/>
    </xf>
    <xf numFmtId="0" fontId="5" fillId="31" borderId="51" xfId="1" applyFont="1" applyFill="1" applyBorder="1" applyAlignment="1">
      <alignment horizontal="left" wrapText="1"/>
    </xf>
    <xf numFmtId="0" fontId="2" fillId="0" borderId="51" xfId="1" applyFont="1" applyBorder="1" applyAlignment="1" applyProtection="1">
      <alignment horizontal="left" vertical="center" wrapText="1"/>
      <protection locked="0"/>
    </xf>
    <xf numFmtId="0" fontId="5" fillId="0" borderId="51" xfId="1" applyFont="1" applyBorder="1" applyAlignment="1" applyProtection="1">
      <alignment horizontal="left" vertical="center" wrapText="1"/>
      <protection locked="0"/>
    </xf>
    <xf numFmtId="0" fontId="5" fillId="0" borderId="17" xfId="1" applyFont="1" applyBorder="1" applyAlignment="1" applyProtection="1">
      <alignment horizontal="left" vertical="center" wrapText="1"/>
      <protection locked="0"/>
    </xf>
    <xf numFmtId="0" fontId="5" fillId="30" borderId="39" xfId="1" applyFont="1" applyFill="1" applyBorder="1" applyAlignment="1">
      <alignment horizontal="center" vertical="center" wrapText="1"/>
    </xf>
    <xf numFmtId="0" fontId="5" fillId="30" borderId="64" xfId="1" applyFont="1" applyFill="1" applyBorder="1" applyAlignment="1">
      <alignment horizontal="center" vertical="center" wrapText="1"/>
    </xf>
    <xf numFmtId="0" fontId="5" fillId="31" borderId="12" xfId="1" applyFont="1" applyFill="1" applyBorder="1" applyAlignment="1">
      <alignment horizontal="center" wrapText="1"/>
    </xf>
    <xf numFmtId="0" fontId="5" fillId="31" borderId="13" xfId="1" applyFont="1" applyFill="1" applyBorder="1" applyAlignment="1">
      <alignment horizontal="center" wrapText="1"/>
    </xf>
    <xf numFmtId="0" fontId="5" fillId="31" borderId="14" xfId="1" applyFont="1" applyFill="1" applyBorder="1" applyAlignment="1">
      <alignment horizontal="center" wrapText="1"/>
    </xf>
    <xf numFmtId="4" fontId="36" fillId="0" borderId="64" xfId="3" applyNumberFormat="1" applyFont="1" applyBorder="1" applyAlignment="1">
      <alignment horizontal="center" vertical="center" wrapText="1"/>
    </xf>
    <xf numFmtId="4" fontId="36" fillId="0" borderId="47" xfId="3" applyNumberFormat="1" applyFont="1" applyBorder="1" applyAlignment="1">
      <alignment horizontal="center" vertical="center" wrapText="1"/>
    </xf>
    <xf numFmtId="4" fontId="36" fillId="0" borderId="3" xfId="3" applyNumberFormat="1" applyFont="1" applyBorder="1" applyAlignment="1">
      <alignment horizontal="center" vertical="center" wrapText="1"/>
    </xf>
    <xf numFmtId="0" fontId="36" fillId="0" borderId="52" xfId="3" applyFont="1" applyBorder="1" applyAlignment="1" applyProtection="1">
      <alignment horizontal="center" vertical="center" wrapText="1"/>
      <protection locked="0"/>
    </xf>
    <xf numFmtId="0" fontId="36" fillId="0" borderId="3" xfId="3" applyFont="1" applyBorder="1" applyAlignment="1" applyProtection="1">
      <alignment horizontal="center" vertical="center" wrapText="1"/>
      <protection locked="0"/>
    </xf>
    <xf numFmtId="0" fontId="36" fillId="0" borderId="8" xfId="3" applyFont="1" applyBorder="1" applyAlignment="1" applyProtection="1">
      <alignment horizontal="center" vertical="center" wrapText="1"/>
      <protection locked="0"/>
    </xf>
    <xf numFmtId="3" fontId="36" fillId="0" borderId="52" xfId="3" applyNumberFormat="1" applyFont="1" applyBorder="1" applyAlignment="1">
      <alignment horizontal="center" vertical="center" wrapText="1"/>
    </xf>
    <xf numFmtId="3" fontId="36" fillId="0" borderId="8" xfId="3" applyNumberFormat="1" applyFont="1" applyBorder="1" applyAlignment="1">
      <alignment horizontal="center" vertical="center" wrapText="1"/>
    </xf>
    <xf numFmtId="0" fontId="5" fillId="31" borderId="49" xfId="1" applyFont="1" applyFill="1" applyBorder="1" applyAlignment="1" applyProtection="1">
      <alignment horizontal="center" vertical="center" wrapText="1"/>
      <protection locked="0"/>
    </xf>
    <xf numFmtId="0" fontId="5" fillId="31" borderId="16" xfId="1" applyFont="1" applyFill="1" applyBorder="1" applyAlignment="1" applyProtection="1">
      <alignment horizontal="center" vertical="center" wrapText="1"/>
      <protection locked="0"/>
    </xf>
    <xf numFmtId="0" fontId="5" fillId="31" borderId="50" xfId="1" applyFont="1" applyFill="1" applyBorder="1" applyAlignment="1" applyProtection="1">
      <alignment horizontal="center" vertical="center" wrapText="1"/>
      <protection locked="0"/>
    </xf>
    <xf numFmtId="0" fontId="5" fillId="31" borderId="20" xfId="1" applyFont="1" applyFill="1" applyBorder="1" applyAlignment="1" applyProtection="1">
      <alignment horizontal="center" vertical="center" wrapText="1"/>
      <protection locked="0"/>
    </xf>
    <xf numFmtId="0" fontId="5" fillId="31" borderId="66" xfId="1" applyFont="1" applyFill="1" applyBorder="1" applyAlignment="1" applyProtection="1">
      <alignment horizontal="center" vertical="center" wrapText="1"/>
      <protection locked="0"/>
    </xf>
    <xf numFmtId="0" fontId="5" fillId="31" borderId="0" xfId="1" applyFont="1" applyFill="1" applyAlignment="1" applyProtection="1">
      <alignment horizontal="center" vertical="center" wrapText="1"/>
      <protection locked="0"/>
    </xf>
    <xf numFmtId="0" fontId="5" fillId="31" borderId="42" xfId="1" applyFont="1" applyFill="1" applyBorder="1" applyAlignment="1" applyProtection="1">
      <alignment horizontal="center" vertical="center" wrapText="1"/>
      <protection locked="0"/>
    </xf>
    <xf numFmtId="0" fontId="5" fillId="31" borderId="65" xfId="1" applyFont="1" applyFill="1" applyBorder="1" applyAlignment="1" applyProtection="1">
      <alignment horizontal="center" vertical="center" wrapText="1"/>
      <protection locked="0"/>
    </xf>
    <xf numFmtId="0" fontId="5" fillId="31" borderId="60" xfId="1" applyFont="1" applyFill="1" applyBorder="1" applyAlignment="1" applyProtection="1">
      <alignment horizontal="center" vertical="center" wrapText="1"/>
      <protection locked="0"/>
    </xf>
    <xf numFmtId="0" fontId="5" fillId="2" borderId="52" xfId="1" applyFont="1" applyFill="1" applyBorder="1" applyAlignment="1" applyProtection="1">
      <alignment horizontal="left" vertical="center" wrapText="1"/>
      <protection locked="0"/>
    </xf>
    <xf numFmtId="0" fontId="39" fillId="2" borderId="47" xfId="1" applyFont="1" applyFill="1" applyBorder="1" applyAlignment="1" applyProtection="1">
      <alignment horizontal="left" vertical="center" wrapText="1"/>
      <protection locked="0"/>
    </xf>
    <xf numFmtId="0" fontId="39" fillId="2" borderId="8" xfId="1" applyFont="1" applyFill="1" applyBorder="1" applyAlignment="1" applyProtection="1">
      <alignment horizontal="left" vertical="center" wrapText="1"/>
      <protection locked="0"/>
    </xf>
    <xf numFmtId="0" fontId="5" fillId="31" borderId="6" xfId="1" applyFont="1" applyFill="1" applyBorder="1" applyAlignment="1">
      <alignment vertical="center" wrapText="1"/>
    </xf>
    <xf numFmtId="0" fontId="5" fillId="31" borderId="13" xfId="1" applyFont="1" applyFill="1" applyBorder="1" applyAlignment="1">
      <alignment vertical="center" wrapText="1"/>
    </xf>
    <xf numFmtId="0" fontId="2" fillId="0" borderId="13" xfId="1" applyFont="1" applyBorder="1" applyAlignment="1" applyProtection="1">
      <alignment horizontal="center" vertical="center" wrapText="1"/>
      <protection locked="0"/>
    </xf>
    <xf numFmtId="0" fontId="39" fillId="0" borderId="13" xfId="1" applyFont="1" applyBorder="1" applyAlignment="1" applyProtection="1">
      <alignment horizontal="center" vertical="center" wrapText="1"/>
      <protection locked="0"/>
    </xf>
    <xf numFmtId="0" fontId="39" fillId="0" borderId="14" xfId="1" applyFont="1" applyBorder="1" applyAlignment="1" applyProtection="1">
      <alignment horizontal="center" vertical="center" wrapText="1"/>
      <protection locked="0"/>
    </xf>
    <xf numFmtId="0" fontId="5" fillId="2" borderId="47" xfId="1" applyFont="1" applyFill="1" applyBorder="1" applyAlignment="1" applyProtection="1">
      <alignment horizontal="left" vertical="center" wrapText="1"/>
      <protection locked="0"/>
    </xf>
    <xf numFmtId="0" fontId="5" fillId="2" borderId="8" xfId="1" applyFont="1" applyFill="1" applyBorder="1" applyAlignment="1" applyProtection="1">
      <alignment horizontal="left" vertical="center" wrapText="1"/>
      <protection locked="0"/>
    </xf>
    <xf numFmtId="0" fontId="5" fillId="31" borderId="6" xfId="1" applyFont="1" applyFill="1" applyBorder="1" applyAlignment="1">
      <alignment horizontal="center" vertical="center" wrapText="1"/>
    </xf>
    <xf numFmtId="0" fontId="4" fillId="2" borderId="6" xfId="1" quotePrefix="1" applyFont="1" applyFill="1" applyBorder="1" applyAlignment="1" applyProtection="1">
      <alignment horizontal="center" vertical="center" wrapText="1"/>
      <protection locked="0"/>
    </xf>
    <xf numFmtId="0" fontId="4" fillId="2" borderId="6" xfId="1" applyFont="1" applyFill="1" applyBorder="1" applyAlignment="1" applyProtection="1">
      <alignment horizontal="center" vertical="center" wrapText="1"/>
      <protection locked="0"/>
    </xf>
    <xf numFmtId="0" fontId="5" fillId="31" borderId="23" xfId="1" applyFont="1" applyFill="1" applyBorder="1" applyAlignment="1">
      <alignment horizontal="center" vertical="center" wrapText="1"/>
    </xf>
    <xf numFmtId="0" fontId="5" fillId="31" borderId="24" xfId="1" applyFont="1" applyFill="1" applyBorder="1" applyAlignment="1">
      <alignment horizontal="center" vertical="center" wrapText="1"/>
    </xf>
    <xf numFmtId="0" fontId="4" fillId="0" borderId="23" xfId="1" applyFont="1" applyBorder="1" applyAlignment="1">
      <alignment horizontal="center" vertical="center" wrapText="1"/>
    </xf>
    <xf numFmtId="0" fontId="4" fillId="0" borderId="25" xfId="1" applyFont="1" applyBorder="1" applyAlignment="1">
      <alignment horizontal="center" vertical="center" wrapText="1"/>
    </xf>
    <xf numFmtId="0" fontId="4" fillId="0" borderId="26" xfId="1" applyFont="1" applyBorder="1" applyAlignment="1">
      <alignment horizontal="center" vertical="center" wrapText="1"/>
    </xf>
    <xf numFmtId="0" fontId="5" fillId="0" borderId="10" xfId="1" applyFont="1" applyBorder="1" applyAlignment="1">
      <alignment horizontal="center"/>
    </xf>
    <xf numFmtId="0" fontId="5" fillId="0" borderId="33" xfId="1" applyFont="1" applyBorder="1" applyAlignment="1">
      <alignment horizontal="center"/>
    </xf>
    <xf numFmtId="0" fontId="5" fillId="31" borderId="58" xfId="1" applyFont="1" applyFill="1" applyBorder="1" applyAlignment="1">
      <alignment horizontal="center" vertical="center" wrapText="1"/>
    </xf>
    <xf numFmtId="0" fontId="21" fillId="0" borderId="58" xfId="1" applyFont="1" applyBorder="1" applyAlignment="1" applyProtection="1">
      <alignment horizontal="center" vertical="center" wrapText="1"/>
      <protection locked="0"/>
    </xf>
    <xf numFmtId="0" fontId="21" fillId="0" borderId="63" xfId="1" applyFont="1" applyBorder="1" applyAlignment="1" applyProtection="1">
      <alignment horizontal="center" vertical="center" wrapText="1"/>
      <protection locked="0"/>
    </xf>
    <xf numFmtId="0" fontId="5" fillId="31" borderId="52" xfId="145" applyFont="1" applyFill="1" applyBorder="1" applyAlignment="1" applyProtection="1">
      <alignment horizontal="center" vertical="center" wrapText="1"/>
      <protection locked="0"/>
    </xf>
    <xf numFmtId="0" fontId="0" fillId="31" borderId="3" xfId="0" applyFill="1" applyBorder="1" applyAlignment="1">
      <alignment horizontal="center" vertical="center" wrapText="1"/>
    </xf>
    <xf numFmtId="3" fontId="36" fillId="2" borderId="52" xfId="3" applyNumberFormat="1" applyFont="1" applyFill="1" applyBorder="1" applyAlignment="1">
      <alignment horizontal="center" vertical="center" wrapText="1"/>
    </xf>
    <xf numFmtId="0" fontId="0" fillId="0" borderId="3" xfId="0" applyBorder="1" applyAlignment="1">
      <alignment horizontal="center" vertical="center" wrapText="1"/>
    </xf>
    <xf numFmtId="0" fontId="36" fillId="2" borderId="52" xfId="3" applyFont="1" applyFill="1" applyBorder="1" applyAlignment="1">
      <alignment horizontal="center" vertical="center" wrapText="1"/>
    </xf>
    <xf numFmtId="3" fontId="36" fillId="2" borderId="52" xfId="88" applyNumberFormat="1" applyFont="1" applyFill="1" applyBorder="1" applyAlignment="1">
      <alignment horizontal="center" vertical="center" wrapText="1"/>
    </xf>
    <xf numFmtId="0" fontId="36" fillId="2" borderId="52" xfId="14" applyFont="1" applyFill="1" applyBorder="1" applyAlignment="1">
      <alignment horizontal="center" vertical="center"/>
    </xf>
    <xf numFmtId="0" fontId="0" fillId="0" borderId="3" xfId="0" applyBorder="1" applyAlignment="1">
      <alignment horizontal="center" vertical="center"/>
    </xf>
    <xf numFmtId="0" fontId="36" fillId="2" borderId="27" xfId="14" applyFont="1" applyFill="1" applyBorder="1" applyAlignment="1">
      <alignment horizontal="center" vertical="center"/>
    </xf>
    <xf numFmtId="0" fontId="0" fillId="0" borderId="28" xfId="0" applyBorder="1" applyAlignment="1">
      <alignment horizontal="center" vertical="center"/>
    </xf>
    <xf numFmtId="4" fontId="36" fillId="0" borderId="31" xfId="3" applyNumberFormat="1" applyFont="1" applyBorder="1" applyAlignment="1">
      <alignment horizontal="center" vertical="center" wrapText="1"/>
    </xf>
    <xf numFmtId="4" fontId="36" fillId="0" borderId="18" xfId="3" applyNumberFormat="1" applyFont="1" applyBorder="1" applyAlignment="1">
      <alignment horizontal="center" vertical="center" wrapText="1"/>
    </xf>
    <xf numFmtId="4" fontId="36" fillId="0" borderId="28" xfId="3" applyNumberFormat="1" applyFont="1" applyBorder="1" applyAlignment="1">
      <alignment horizontal="center" vertical="center" wrapText="1"/>
    </xf>
    <xf numFmtId="0" fontId="36" fillId="0" borderId="27" xfId="3" applyFont="1" applyBorder="1" applyAlignment="1" applyProtection="1">
      <alignment horizontal="center" vertical="center" wrapText="1"/>
      <protection locked="0"/>
    </xf>
    <xf numFmtId="0" fontId="36" fillId="0" borderId="28" xfId="3" applyFont="1" applyBorder="1" applyAlignment="1" applyProtection="1">
      <alignment horizontal="center" vertical="center" wrapText="1"/>
      <protection locked="0"/>
    </xf>
    <xf numFmtId="3" fontId="36" fillId="0" borderId="27" xfId="3" applyNumberFormat="1" applyFont="1" applyBorder="1" applyAlignment="1">
      <alignment horizontal="center" vertical="center" wrapText="1"/>
    </xf>
    <xf numFmtId="3" fontId="36" fillId="0" borderId="19" xfId="3" applyNumberFormat="1" applyFont="1" applyBorder="1" applyAlignment="1">
      <alignment horizontal="center" vertical="center" wrapText="1"/>
    </xf>
    <xf numFmtId="0" fontId="5" fillId="31" borderId="12" xfId="1" applyFont="1" applyFill="1" applyBorder="1" applyAlignment="1">
      <alignment horizontal="center" vertical="center" wrapText="1"/>
    </xf>
    <xf numFmtId="0" fontId="5" fillId="31" borderId="13" xfId="1" applyFont="1" applyFill="1" applyBorder="1" applyAlignment="1">
      <alignment horizontal="center" vertical="center" wrapText="1"/>
    </xf>
    <xf numFmtId="0" fontId="5" fillId="0" borderId="60" xfId="1" applyFont="1" applyBorder="1" applyAlignment="1">
      <alignment horizontal="center" vertical="center" wrapText="1"/>
    </xf>
    <xf numFmtId="0" fontId="5" fillId="30" borderId="12" xfId="1" applyFont="1" applyFill="1" applyBorder="1" applyAlignment="1">
      <alignment horizontal="center" vertical="center" wrapText="1"/>
    </xf>
    <xf numFmtId="0" fontId="5" fillId="31" borderId="14" xfId="1" applyFont="1" applyFill="1" applyBorder="1" applyAlignment="1">
      <alignment horizontal="center" vertical="center" wrapText="1"/>
    </xf>
    <xf numFmtId="0" fontId="5" fillId="2" borderId="51" xfId="1" applyFont="1" applyFill="1" applyBorder="1" applyAlignment="1">
      <alignment horizontal="center" vertical="center" wrapText="1"/>
    </xf>
    <xf numFmtId="0" fontId="5" fillId="2" borderId="52" xfId="1" applyFont="1" applyFill="1" applyBorder="1" applyAlignment="1" applyProtection="1">
      <alignment horizontal="center" vertical="center" wrapText="1"/>
      <protection locked="0"/>
    </xf>
    <xf numFmtId="0" fontId="5" fillId="2" borderId="47" xfId="1" applyFont="1" applyFill="1" applyBorder="1" applyAlignment="1" applyProtection="1">
      <alignment horizontal="center" vertical="center" wrapText="1"/>
      <protection locked="0"/>
    </xf>
    <xf numFmtId="0" fontId="5" fillId="2" borderId="3" xfId="1" applyFont="1" applyFill="1" applyBorder="1" applyAlignment="1" applyProtection="1">
      <alignment horizontal="center" vertical="center" wrapText="1"/>
      <protection locked="0"/>
    </xf>
    <xf numFmtId="165" fontId="5" fillId="2" borderId="51" xfId="1" applyNumberFormat="1" applyFont="1" applyFill="1" applyBorder="1" applyAlignment="1" applyProtection="1">
      <alignment horizontal="center" vertical="center" wrapText="1"/>
      <protection locked="0"/>
    </xf>
    <xf numFmtId="165" fontId="5" fillId="2" borderId="17" xfId="1" applyNumberFormat="1" applyFont="1" applyFill="1" applyBorder="1" applyAlignment="1" applyProtection="1">
      <alignment horizontal="center" vertical="center" wrapText="1"/>
      <protection locked="0"/>
    </xf>
    <xf numFmtId="0" fontId="5" fillId="2" borderId="5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0" borderId="3" xfId="1" applyFont="1" applyBorder="1" applyAlignment="1">
      <alignment horizontal="center" vertical="center" wrapText="1"/>
    </xf>
    <xf numFmtId="0" fontId="5" fillId="0" borderId="52" xfId="1" applyFont="1" applyBorder="1" applyAlignment="1" applyProtection="1">
      <alignment horizontal="center" vertical="center" wrapText="1"/>
      <protection locked="0"/>
    </xf>
    <xf numFmtId="0" fontId="5" fillId="0" borderId="47" xfId="1" applyFont="1" applyBorder="1" applyAlignment="1" applyProtection="1">
      <alignment horizontal="center" vertical="center" wrapText="1"/>
      <protection locked="0"/>
    </xf>
    <xf numFmtId="0" fontId="5" fillId="0" borderId="3" xfId="1" applyFont="1" applyBorder="1" applyAlignment="1" applyProtection="1">
      <alignment horizontal="center" vertical="center" wrapText="1"/>
      <protection locked="0"/>
    </xf>
    <xf numFmtId="0" fontId="5" fillId="31" borderId="51" xfId="1" applyFont="1" applyFill="1" applyBorder="1" applyAlignment="1" applyProtection="1">
      <alignment horizontal="center" vertical="center" wrapText="1"/>
      <protection locked="0"/>
    </xf>
    <xf numFmtId="0" fontId="49" fillId="36" borderId="52" xfId="14" applyFont="1" applyFill="1" applyBorder="1" applyAlignment="1">
      <alignment horizontal="center" vertical="center"/>
    </xf>
    <xf numFmtId="4" fontId="49" fillId="0" borderId="51" xfId="3" applyNumberFormat="1" applyFont="1" applyBorder="1" applyAlignment="1">
      <alignment horizontal="center" vertical="center" wrapText="1"/>
    </xf>
    <xf numFmtId="0" fontId="49" fillId="0" borderId="51" xfId="3" applyFont="1" applyBorder="1" applyAlignment="1" applyProtection="1">
      <alignment horizontal="center" vertical="center" wrapText="1"/>
      <protection locked="0"/>
    </xf>
    <xf numFmtId="3" fontId="49" fillId="0" borderId="51" xfId="3" applyNumberFormat="1" applyFont="1" applyBorder="1" applyAlignment="1">
      <alignment horizontal="center" vertical="center" wrapText="1"/>
    </xf>
    <xf numFmtId="0" fontId="49" fillId="36" borderId="52" xfId="3" applyFont="1" applyFill="1" applyBorder="1" applyAlignment="1">
      <alignment horizontal="center" vertical="center" wrapText="1"/>
    </xf>
    <xf numFmtId="0" fontId="0" fillId="0" borderId="51" xfId="0" applyBorder="1"/>
    <xf numFmtId="0" fontId="47" fillId="38" borderId="51" xfId="1" applyFont="1" applyFill="1" applyBorder="1" applyAlignment="1">
      <alignment horizontal="center" vertical="center" wrapText="1"/>
    </xf>
    <xf numFmtId="0" fontId="50" fillId="0" borderId="51" xfId="1" applyFont="1" applyBorder="1" applyAlignment="1" applyProtection="1">
      <alignment horizontal="center" vertical="center" wrapText="1"/>
      <protection locked="0"/>
    </xf>
    <xf numFmtId="0" fontId="47" fillId="38" borderId="49" xfId="1" applyFont="1" applyFill="1" applyBorder="1" applyAlignment="1" applyProtection="1">
      <alignment horizontal="center" vertical="center" wrapText="1"/>
      <protection locked="0"/>
    </xf>
    <xf numFmtId="0" fontId="47" fillId="38" borderId="16" xfId="1" applyFont="1" applyFill="1" applyBorder="1" applyAlignment="1" applyProtection="1">
      <alignment horizontal="center" vertical="center" wrapText="1"/>
      <protection locked="0"/>
    </xf>
    <xf numFmtId="0" fontId="0" fillId="0" borderId="35" xfId="0" applyBorder="1" applyAlignment="1">
      <alignment horizontal="center" vertical="center" wrapText="1"/>
    </xf>
    <xf numFmtId="0" fontId="0" fillId="0" borderId="38" xfId="0" applyBorder="1" applyAlignment="1">
      <alignment horizontal="center" vertical="center" wrapText="1"/>
    </xf>
    <xf numFmtId="0" fontId="47" fillId="38" borderId="60" xfId="1" applyFont="1" applyFill="1" applyBorder="1" applyAlignment="1" applyProtection="1">
      <alignment horizontal="center" vertical="center" wrapText="1"/>
      <protection locked="0"/>
    </xf>
    <xf numFmtId="0" fontId="0" fillId="0" borderId="35" xfId="0" applyBorder="1" applyAlignment="1"/>
    <xf numFmtId="0" fontId="0" fillId="0" borderId="43" xfId="0" applyBorder="1" applyAlignment="1"/>
    <xf numFmtId="0" fontId="0" fillId="0" borderId="38" xfId="0" applyBorder="1" applyAlignment="1"/>
    <xf numFmtId="0" fontId="47" fillId="38" borderId="52" xfId="115" applyFont="1" applyFill="1" applyBorder="1" applyAlignment="1" applyProtection="1">
      <alignment horizontal="center" vertical="center" wrapText="1"/>
      <protection locked="0"/>
    </xf>
    <xf numFmtId="3" fontId="49" fillId="36" borderId="52" xfId="3" applyNumberFormat="1" applyFont="1" applyFill="1" applyBorder="1" applyAlignment="1">
      <alignment horizontal="center" vertical="center" wrapText="1"/>
    </xf>
    <xf numFmtId="0" fontId="47" fillId="35" borderId="51" xfId="1" applyFont="1" applyFill="1" applyBorder="1" applyAlignment="1">
      <alignment horizontal="center" vertical="center" wrapText="1"/>
    </xf>
    <xf numFmtId="0" fontId="47" fillId="38" borderId="51" xfId="1" applyFont="1" applyFill="1" applyBorder="1" applyAlignment="1">
      <alignment horizontal="center" wrapText="1"/>
    </xf>
    <xf numFmtId="0" fontId="47" fillId="38" borderId="51" xfId="1" applyFont="1" applyFill="1" applyBorder="1" applyAlignment="1" applyProtection="1">
      <alignment horizontal="center" vertical="center" wrapText="1"/>
      <protection locked="0"/>
    </xf>
    <xf numFmtId="0" fontId="47" fillId="0" borderId="51" xfId="1" applyFont="1" applyBorder="1" applyAlignment="1">
      <alignment horizontal="center" vertical="center" wrapText="1"/>
    </xf>
    <xf numFmtId="0" fontId="47" fillId="0" borderId="51" xfId="1" applyFont="1" applyBorder="1" applyAlignment="1" applyProtection="1">
      <alignment horizontal="center" vertical="center" wrapText="1"/>
      <protection locked="0"/>
    </xf>
    <xf numFmtId="4" fontId="47" fillId="0" borderId="51" xfId="1" applyNumberFormat="1" applyFont="1" applyBorder="1" applyAlignment="1" applyProtection="1">
      <alignment horizontal="center" vertical="center" wrapText="1"/>
      <protection locked="0"/>
    </xf>
    <xf numFmtId="3" fontId="49" fillId="36" borderId="52" xfId="88" applyNumberFormat="1" applyFont="1" applyFill="1" applyBorder="1" applyAlignment="1">
      <alignment horizontal="center" vertical="center" wrapText="1"/>
    </xf>
    <xf numFmtId="0" fontId="47" fillId="38" borderId="51" xfId="1" applyFont="1" applyFill="1" applyBorder="1" applyAlignment="1">
      <alignment vertical="center" wrapText="1"/>
    </xf>
    <xf numFmtId="0" fontId="47" fillId="36" borderId="51" xfId="1" applyFont="1" applyFill="1" applyBorder="1" applyAlignment="1" applyProtection="1">
      <alignment horizontal="center" vertical="center" wrapText="1"/>
      <protection locked="0"/>
    </xf>
    <xf numFmtId="4" fontId="47" fillId="36" borderId="51" xfId="1" applyNumberFormat="1" applyFont="1" applyFill="1" applyBorder="1" applyAlignment="1" applyProtection="1">
      <alignment horizontal="center" vertical="center" wrapText="1"/>
      <protection locked="0"/>
    </xf>
    <xf numFmtId="0" fontId="51" fillId="36" borderId="51" xfId="1" applyFont="1" applyFill="1" applyBorder="1" applyAlignment="1" applyProtection="1">
      <alignment horizontal="center" vertical="center" wrapText="1"/>
      <protection locked="0"/>
    </xf>
    <xf numFmtId="0" fontId="47" fillId="0" borderId="51" xfId="1" applyFont="1" applyBorder="1" applyAlignment="1" applyProtection="1">
      <alignment horizontal="left" vertical="center" wrapText="1"/>
      <protection locked="0"/>
    </xf>
    <xf numFmtId="0" fontId="56" fillId="0" borderId="51" xfId="0" applyFont="1" applyBorder="1" applyAlignment="1">
      <alignment horizontal="center" vertical="center"/>
    </xf>
    <xf numFmtId="0" fontId="55" fillId="38" borderId="51" xfId="1" applyFont="1" applyFill="1" applyBorder="1" applyAlignment="1">
      <alignment horizontal="center" vertical="center" wrapText="1"/>
    </xf>
    <xf numFmtId="0" fontId="57" fillId="0" borderId="51" xfId="0" applyFont="1" applyBorder="1" applyAlignment="1">
      <alignment horizontal="center" vertical="center"/>
    </xf>
    <xf numFmtId="0" fontId="47" fillId="0" borderId="51" xfId="1" applyFont="1" applyBorder="1" applyAlignment="1" applyProtection="1">
      <alignment vertical="center" wrapText="1"/>
      <protection locked="0"/>
    </xf>
    <xf numFmtId="0" fontId="51" fillId="0" borderId="51" xfId="1" applyFont="1" applyBorder="1" applyAlignment="1" applyProtection="1">
      <alignment vertical="center" wrapText="1"/>
      <protection locked="0"/>
    </xf>
    <xf numFmtId="0" fontId="47" fillId="38" borderId="51" xfId="1" applyFont="1" applyFill="1" applyBorder="1" applyAlignment="1">
      <alignment horizontal="left" vertical="center" wrapText="1"/>
    </xf>
    <xf numFmtId="0" fontId="51" fillId="0" borderId="51" xfId="1" applyFont="1" applyBorder="1" applyAlignment="1" applyProtection="1">
      <alignment horizontal="left" vertical="center" wrapText="1"/>
      <protection locked="0"/>
    </xf>
    <xf numFmtId="0" fontId="47" fillId="36" borderId="51" xfId="1" applyFont="1" applyFill="1" applyBorder="1" applyAlignment="1" applyProtection="1">
      <alignment horizontal="left" vertical="center" wrapText="1"/>
      <protection locked="0"/>
    </xf>
    <xf numFmtId="0" fontId="50" fillId="36" borderId="51" xfId="1" applyFont="1" applyFill="1" applyBorder="1" applyAlignment="1" applyProtection="1">
      <alignment horizontal="center" vertical="center" wrapText="1"/>
      <protection locked="0"/>
    </xf>
    <xf numFmtId="0" fontId="46" fillId="35" borderId="51" xfId="1" applyFont="1" applyFill="1" applyBorder="1" applyAlignment="1">
      <alignment horizontal="center" vertical="center" wrapText="1"/>
    </xf>
    <xf numFmtId="0" fontId="47" fillId="0" borderId="51" xfId="19" applyFont="1" applyBorder="1" applyAlignment="1">
      <alignment horizontal="center" vertical="center" wrapText="1"/>
    </xf>
    <xf numFmtId="0" fontId="49" fillId="0" borderId="51" xfId="9" applyFont="1" applyBorder="1" applyAlignment="1">
      <alignment horizontal="center" vertical="center" wrapText="1"/>
    </xf>
    <xf numFmtId="0" fontId="47" fillId="39" borderId="51" xfId="1" applyFont="1" applyFill="1" applyBorder="1" applyAlignment="1">
      <alignment horizontal="center" vertical="center" wrapText="1"/>
    </xf>
    <xf numFmtId="0" fontId="46" fillId="36" borderId="51" xfId="1" applyFont="1" applyFill="1" applyBorder="1" applyAlignment="1">
      <alignment horizontal="center" vertical="center" wrapText="1"/>
    </xf>
    <xf numFmtId="0" fontId="10" fillId="0" borderId="51" xfId="0" applyFont="1" applyBorder="1"/>
    <xf numFmtId="0" fontId="55" fillId="36" borderId="51" xfId="0" applyFont="1" applyFill="1" applyBorder="1" applyAlignment="1">
      <alignment horizontal="center"/>
    </xf>
    <xf numFmtId="0" fontId="48" fillId="37" borderId="51" xfId="1" applyFont="1" applyFill="1" applyBorder="1" applyAlignment="1">
      <alignment horizontal="center" vertical="center" wrapText="1"/>
    </xf>
    <xf numFmtId="0" fontId="4" fillId="0" borderId="51" xfId="0" applyFont="1" applyBorder="1" applyAlignment="1">
      <alignment horizontal="center"/>
    </xf>
    <xf numFmtId="0" fontId="2" fillId="0" borderId="4" xfId="0" applyFont="1" applyBorder="1" applyAlignment="1">
      <alignment vertical="center" wrapText="1"/>
    </xf>
    <xf numFmtId="0" fontId="6" fillId="16" borderId="12"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xf>
    <xf numFmtId="0" fontId="6" fillId="16" borderId="23" xfId="0" applyFont="1" applyFill="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4" fillId="17" borderId="15" xfId="0" applyFont="1" applyFill="1" applyBorder="1" applyAlignment="1" applyProtection="1">
      <alignment horizontal="center" vertical="center" wrapText="1"/>
    </xf>
    <xf numFmtId="0" fontId="4" fillId="17" borderId="34" xfId="0" applyFont="1" applyFill="1" applyBorder="1" applyAlignment="1" applyProtection="1">
      <alignment horizontal="center" vertical="center" wrapText="1"/>
    </xf>
    <xf numFmtId="0" fontId="4" fillId="17" borderId="48" xfId="0" applyFont="1" applyFill="1" applyBorder="1" applyAlignment="1" applyProtection="1">
      <alignment horizontal="center" vertical="center" wrapText="1"/>
    </xf>
    <xf numFmtId="0" fontId="4" fillId="17" borderId="6" xfId="0" applyFont="1" applyFill="1" applyBorder="1" applyAlignment="1" applyProtection="1">
      <alignment horizontal="center" vertical="center" wrapText="1"/>
    </xf>
    <xf numFmtId="0" fontId="4" fillId="17" borderId="49" xfId="0" applyFont="1" applyFill="1" applyBorder="1" applyAlignment="1" applyProtection="1">
      <alignment horizontal="center" vertical="center" wrapText="1"/>
    </xf>
    <xf numFmtId="0" fontId="4" fillId="17" borderId="16" xfId="0" applyFont="1" applyFill="1" applyBorder="1" applyAlignment="1" applyProtection="1">
      <alignment horizontal="center" vertical="center" wrapText="1"/>
    </xf>
    <xf numFmtId="0" fontId="4" fillId="17" borderId="41" xfId="0" applyFont="1" applyFill="1" applyBorder="1" applyAlignment="1" applyProtection="1">
      <alignment horizontal="center" vertical="center" wrapText="1"/>
    </xf>
    <xf numFmtId="0" fontId="4" fillId="17" borderId="42" xfId="0" applyFont="1" applyFill="1" applyBorder="1" applyAlignment="1" applyProtection="1">
      <alignment horizontal="center" vertical="center" wrapText="1"/>
    </xf>
    <xf numFmtId="0" fontId="4" fillId="17" borderId="4" xfId="0" applyFont="1" applyFill="1" applyBorder="1" applyAlignment="1" applyProtection="1">
      <alignment horizontal="center" vertical="center" wrapText="1"/>
    </xf>
    <xf numFmtId="0" fontId="4" fillId="17" borderId="17"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0" fillId="0" borderId="38" xfId="0" applyFont="1" applyBorder="1" applyAlignment="1">
      <alignment horizontal="center" vertical="center" wrapText="1"/>
    </xf>
    <xf numFmtId="0" fontId="2" fillId="2" borderId="52"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0" fontId="11" fillId="7" borderId="4" xfId="0" applyFont="1" applyFill="1" applyBorder="1" applyAlignment="1">
      <alignment horizontal="center" vertical="center" wrapText="1"/>
    </xf>
    <xf numFmtId="0" fontId="11" fillId="6" borderId="43" xfId="0" applyFont="1" applyFill="1" applyBorder="1" applyAlignment="1">
      <alignment horizontal="center" vertical="center"/>
    </xf>
    <xf numFmtId="0" fontId="5" fillId="2" borderId="51" xfId="0" applyFont="1" applyFill="1" applyBorder="1" applyAlignment="1">
      <alignment horizontal="center" vertical="center"/>
    </xf>
    <xf numFmtId="0" fontId="5" fillId="0" borderId="52" xfId="0" applyFont="1" applyBorder="1" applyAlignment="1">
      <alignment horizontal="center" vertical="center" wrapText="1"/>
    </xf>
    <xf numFmtId="0" fontId="5" fillId="0" borderId="3" xfId="0" applyFont="1" applyBorder="1" applyAlignment="1">
      <alignment horizontal="center" vertical="center" wrapText="1"/>
    </xf>
    <xf numFmtId="0" fontId="2" fillId="2" borderId="52" xfId="0" applyFont="1" applyFill="1" applyBorder="1" applyAlignment="1">
      <alignment horizontal="center" vertical="center"/>
    </xf>
    <xf numFmtId="0" fontId="11" fillId="27" borderId="43" xfId="0" applyFont="1" applyFill="1" applyBorder="1" applyAlignment="1">
      <alignment horizontal="center"/>
    </xf>
    <xf numFmtId="0" fontId="2" fillId="4" borderId="7" xfId="0" applyFont="1" applyFill="1" applyBorder="1" applyAlignment="1" applyProtection="1">
      <alignment horizontal="center" vertical="center" wrapText="1"/>
    </xf>
  </cellXfs>
  <cellStyles count="148">
    <cellStyle name="20% — akcent 2 2" xfId="94" xr:uid="{00000000-0005-0000-0000-000000000000}"/>
    <cellStyle name="20% — akcent 2 3" xfId="100" xr:uid="{00000000-0005-0000-0000-000001000000}"/>
    <cellStyle name="20% — akcent 2 4" xfId="141" xr:uid="{00000000-0005-0000-0000-000002000000}"/>
    <cellStyle name="20% — akcent 3" xfId="145" builtinId="38"/>
    <cellStyle name="20% — akcent 3 2" xfId="91" xr:uid="{00000000-0005-0000-0000-000004000000}"/>
    <cellStyle name="20% — akcent 3 3" xfId="137" xr:uid="{00000000-0005-0000-0000-000005000000}"/>
    <cellStyle name="20% - akcent 3 8" xfId="124" xr:uid="{00000000-0005-0000-0000-000006000000}"/>
    <cellStyle name="Akcent 3 2" xfId="136" xr:uid="{00000000-0005-0000-0000-000007000000}"/>
    <cellStyle name="Dziesiętny" xfId="109" builtinId="3"/>
    <cellStyle name="Dziesiętny 2" xfId="18" xr:uid="{00000000-0005-0000-0000-000009000000}"/>
    <cellStyle name="Dziesiętny 2 2" xfId="30" xr:uid="{00000000-0005-0000-0000-00000A000000}"/>
    <cellStyle name="Dziesiętny 2 2 2" xfId="33" xr:uid="{00000000-0005-0000-0000-00000B000000}"/>
    <cellStyle name="Dziesiętny 2 2 2 2" xfId="50" xr:uid="{00000000-0005-0000-0000-00000C000000}"/>
    <cellStyle name="Dziesiętny 2 2 2 3" xfId="93" xr:uid="{00000000-0005-0000-0000-00000D000000}"/>
    <cellStyle name="Dziesiętny 2 2 3" xfId="75" xr:uid="{00000000-0005-0000-0000-00000E000000}"/>
    <cellStyle name="Dziesiętny 2 2 4" xfId="47" xr:uid="{00000000-0005-0000-0000-00000F000000}"/>
    <cellStyle name="Dziesiętny 2 3" xfId="32" xr:uid="{00000000-0005-0000-0000-000010000000}"/>
    <cellStyle name="Dziesiętny 2 3 2" xfId="49" xr:uid="{00000000-0005-0000-0000-000011000000}"/>
    <cellStyle name="Dziesiętny 2 4" xfId="40" xr:uid="{00000000-0005-0000-0000-000012000000}"/>
    <cellStyle name="Dziesiętny 2 4 2" xfId="86" xr:uid="{00000000-0005-0000-0000-000013000000}"/>
    <cellStyle name="Dziesiętny 2 5" xfId="87" xr:uid="{00000000-0005-0000-0000-000014000000}"/>
    <cellStyle name="Dziesiętny 2 6" xfId="45" xr:uid="{00000000-0005-0000-0000-000015000000}"/>
    <cellStyle name="Dziesiętny 3" xfId="27" xr:uid="{00000000-0005-0000-0000-000016000000}"/>
    <cellStyle name="Dziesiętny 3 2" xfId="74" xr:uid="{00000000-0005-0000-0000-000017000000}"/>
    <cellStyle name="Dziesiętny 3 3" xfId="46" xr:uid="{00000000-0005-0000-0000-000018000000}"/>
    <cellStyle name="Dziesiętny 4" xfId="31" xr:uid="{00000000-0005-0000-0000-000019000000}"/>
    <cellStyle name="Dziesiętny 4 2" xfId="48" xr:uid="{00000000-0005-0000-0000-00001A000000}"/>
    <cellStyle name="Dziesiętny 5" xfId="36" xr:uid="{00000000-0005-0000-0000-00001B000000}"/>
    <cellStyle name="Dziesiętny 6" xfId="44" xr:uid="{00000000-0005-0000-0000-00001C000000}"/>
    <cellStyle name="Dziesiętny 7" xfId="107" xr:uid="{00000000-0005-0000-0000-00001D000000}"/>
    <cellStyle name="Excel Built-in 20% - Accent2" xfId="116" xr:uid="{00000000-0005-0000-0000-00001E000000}"/>
    <cellStyle name="Excel Built-in 20% - Accent3" xfId="115" xr:uid="{00000000-0005-0000-0000-00001F000000}"/>
    <cellStyle name="Excel Built-in Accent3" xfId="114" xr:uid="{00000000-0005-0000-0000-000020000000}"/>
    <cellStyle name="Excel Built-in Explanatory Text" xfId="112" xr:uid="{00000000-0005-0000-0000-000021000000}"/>
    <cellStyle name="Excel Built-in Explanatory Text 1" xfId="105" xr:uid="{00000000-0005-0000-0000-000022000000}"/>
    <cellStyle name="Excel Built-in Percent" xfId="113" xr:uid="{00000000-0005-0000-0000-000023000000}"/>
    <cellStyle name="Normalny" xfId="0" builtinId="0"/>
    <cellStyle name="Normalny 2" xfId="1" xr:uid="{00000000-0005-0000-0000-000025000000}"/>
    <cellStyle name="Normalny 2 10" xfId="19" xr:uid="{00000000-0005-0000-0000-000026000000}"/>
    <cellStyle name="Normalny 2 10 2" xfId="72" xr:uid="{00000000-0005-0000-0000-000027000000}"/>
    <cellStyle name="Normalny 2 10 3" xfId="58" xr:uid="{00000000-0005-0000-0000-000028000000}"/>
    <cellStyle name="Normalny 2 10 4" xfId="65" xr:uid="{00000000-0005-0000-0000-000029000000}"/>
    <cellStyle name="Normalny 2 10 5" xfId="51" xr:uid="{00000000-0005-0000-0000-00002A000000}"/>
    <cellStyle name="Normalny 2 10 6" xfId="80" xr:uid="{00000000-0005-0000-0000-00002B000000}"/>
    <cellStyle name="Normalny 2 10 7" xfId="96" xr:uid="{00000000-0005-0000-0000-00002C000000}"/>
    <cellStyle name="Normalny 2 10 8" xfId="138" xr:uid="{00000000-0005-0000-0000-00002D000000}"/>
    <cellStyle name="Normalny 2 11" xfId="22" xr:uid="{00000000-0005-0000-0000-00002E000000}"/>
    <cellStyle name="Normalny 2 12" xfId="63" xr:uid="{00000000-0005-0000-0000-00002F000000}"/>
    <cellStyle name="Normalny 2 13" xfId="42" xr:uid="{00000000-0005-0000-0000-000030000000}"/>
    <cellStyle name="Normalny 2 14" xfId="127" xr:uid="{00000000-0005-0000-0000-000031000000}"/>
    <cellStyle name="Normalny 2 15" xfId="128" xr:uid="{00000000-0005-0000-0000-000032000000}"/>
    <cellStyle name="Normalny 2 16" xfId="129" xr:uid="{00000000-0005-0000-0000-000033000000}"/>
    <cellStyle name="Normalny 2 17" xfId="130" xr:uid="{00000000-0005-0000-0000-000034000000}"/>
    <cellStyle name="Normalny 2 18" xfId="131" xr:uid="{00000000-0005-0000-0000-000035000000}"/>
    <cellStyle name="Normalny 2 19" xfId="132" xr:uid="{00000000-0005-0000-0000-000036000000}"/>
    <cellStyle name="Normalny 2 2" xfId="21" xr:uid="{00000000-0005-0000-0000-000037000000}"/>
    <cellStyle name="Normalny 2 20" xfId="133" xr:uid="{00000000-0005-0000-0000-000038000000}"/>
    <cellStyle name="Normalny 2 21" xfId="134" xr:uid="{00000000-0005-0000-0000-000039000000}"/>
    <cellStyle name="Normalny 2 22" xfId="135" xr:uid="{00000000-0005-0000-0000-00003A000000}"/>
    <cellStyle name="Normalny 2 23" xfId="125" xr:uid="{00000000-0005-0000-0000-00003B000000}"/>
    <cellStyle name="Normalny 2 25" xfId="117" xr:uid="{00000000-0005-0000-0000-00003C000000}"/>
    <cellStyle name="Normalny 2 26" xfId="118" xr:uid="{00000000-0005-0000-0000-00003D000000}"/>
    <cellStyle name="Normalny 2 27" xfId="120" xr:uid="{00000000-0005-0000-0000-00003E000000}"/>
    <cellStyle name="Normalny 2 28" xfId="122" xr:uid="{00000000-0005-0000-0000-00003F000000}"/>
    <cellStyle name="Normalny 2 29" xfId="123" xr:uid="{00000000-0005-0000-0000-000040000000}"/>
    <cellStyle name="Normalny 2 3" xfId="16" xr:uid="{00000000-0005-0000-0000-000041000000}"/>
    <cellStyle name="Normalny 2 32" xfId="119" xr:uid="{00000000-0005-0000-0000-000042000000}"/>
    <cellStyle name="Normalny 2 33" xfId="121" xr:uid="{00000000-0005-0000-0000-000043000000}"/>
    <cellStyle name="Normalny 2 37" xfId="126" xr:uid="{00000000-0005-0000-0000-000044000000}"/>
    <cellStyle name="Normalny 2 4" xfId="8" xr:uid="{00000000-0005-0000-0000-000045000000}"/>
    <cellStyle name="Normalny 2 4 2" xfId="15" xr:uid="{00000000-0005-0000-0000-000046000000}"/>
    <cellStyle name="Normalny 2 4 3" xfId="3" xr:uid="{00000000-0005-0000-0000-000047000000}"/>
    <cellStyle name="Normalny 2 4 3 2" xfId="88" xr:uid="{00000000-0005-0000-0000-000048000000}"/>
    <cellStyle name="Normalny 2 4 3 2 2" xfId="101" xr:uid="{00000000-0005-0000-0000-000049000000}"/>
    <cellStyle name="Normalny 2 4 3 2 3" xfId="142" xr:uid="{00000000-0005-0000-0000-00004A000000}"/>
    <cellStyle name="Normalny 2 4 3 3" xfId="99" xr:uid="{00000000-0005-0000-0000-00004B000000}"/>
    <cellStyle name="Normalny 2 4 3 4" xfId="140" xr:uid="{00000000-0005-0000-0000-00004C000000}"/>
    <cellStyle name="Normalny 2 4 3_Projekt pozakonkursowy" xfId="110" xr:uid="{00000000-0005-0000-0000-00004D000000}"/>
    <cellStyle name="Normalny 2 5" xfId="7" xr:uid="{00000000-0005-0000-0000-00004E000000}"/>
    <cellStyle name="Normalny 2 5 2" xfId="28" xr:uid="{00000000-0005-0000-0000-00004F000000}"/>
    <cellStyle name="Normalny 2 5 2 2" xfId="92" xr:uid="{00000000-0005-0000-0000-000050000000}"/>
    <cellStyle name="Normalny 2 5 2 2 2" xfId="2" xr:uid="{00000000-0005-0000-0000-000051000000}"/>
    <cellStyle name="Normalny 2 5 2 2 2 2" xfId="66" xr:uid="{00000000-0005-0000-0000-000052000000}"/>
    <cellStyle name="Normalny 2 5 2 2 2 3" xfId="52" xr:uid="{00000000-0005-0000-0000-000053000000}"/>
    <cellStyle name="Normalny 2 5 2 5" xfId="23" xr:uid="{00000000-0005-0000-0000-000054000000}"/>
    <cellStyle name="Normalny 2 5 3" xfId="6" xr:uid="{00000000-0005-0000-0000-000055000000}"/>
    <cellStyle name="Normalny 2 5 4" xfId="12" xr:uid="{00000000-0005-0000-0000-000056000000}"/>
    <cellStyle name="Normalny 2 6" xfId="20" xr:uid="{00000000-0005-0000-0000-000057000000}"/>
    <cellStyle name="Normalny 2 6 2" xfId="77" xr:uid="{00000000-0005-0000-0000-000058000000}"/>
    <cellStyle name="Normalny 2 6 3" xfId="57" xr:uid="{00000000-0005-0000-0000-000059000000}"/>
    <cellStyle name="Normalny 2 7" xfId="89" xr:uid="{00000000-0005-0000-0000-00005A000000}"/>
    <cellStyle name="Normalny 2 7 2" xfId="10" xr:uid="{00000000-0005-0000-0000-00005B000000}"/>
    <cellStyle name="Normalny 2 7 2 2" xfId="5" xr:uid="{00000000-0005-0000-0000-00005C000000}"/>
    <cellStyle name="Normalny 2 7 2 3" xfId="61" xr:uid="{00000000-0005-0000-0000-00005D000000}"/>
    <cellStyle name="Normalny 2 7 2 4" xfId="69" xr:uid="{00000000-0005-0000-0000-00005E000000}"/>
    <cellStyle name="Normalny 2 7 2 5" xfId="55" xr:uid="{00000000-0005-0000-0000-00005F000000}"/>
    <cellStyle name="Normalny 2 7 2 6" xfId="84" xr:uid="{00000000-0005-0000-0000-000060000000}"/>
    <cellStyle name="Normalny 2 7 3" xfId="14" xr:uid="{00000000-0005-0000-0000-000061000000}"/>
    <cellStyle name="Normalny 2 7 3 2" xfId="102" xr:uid="{00000000-0005-0000-0000-000062000000}"/>
    <cellStyle name="Normalny 2 7 3 3" xfId="143" xr:uid="{00000000-0005-0000-0000-000063000000}"/>
    <cellStyle name="Normalny 2 8" xfId="9" xr:uid="{00000000-0005-0000-0000-000064000000}"/>
    <cellStyle name="Normalny 2 8 2" xfId="4" xr:uid="{00000000-0005-0000-0000-000065000000}"/>
    <cellStyle name="Normalny 2 8 3" xfId="59" xr:uid="{00000000-0005-0000-0000-000066000000}"/>
    <cellStyle name="Normalny 2 8 36" xfId="144" xr:uid="{00000000-0005-0000-0000-000067000000}"/>
    <cellStyle name="Normalny 2 8 4" xfId="67" xr:uid="{00000000-0005-0000-0000-000068000000}"/>
    <cellStyle name="Normalny 2 8 5" xfId="24" xr:uid="{00000000-0005-0000-0000-000069000000}"/>
    <cellStyle name="Normalny 2 8 6" xfId="81" xr:uid="{00000000-0005-0000-0000-00006A000000}"/>
    <cellStyle name="Normalny 2 8 7" xfId="97" xr:uid="{00000000-0005-0000-0000-00006B000000}"/>
    <cellStyle name="Normalny 2 8 8" xfId="139" xr:uid="{00000000-0005-0000-0000-00006C000000}"/>
    <cellStyle name="Normalny 2 9" xfId="11" xr:uid="{00000000-0005-0000-0000-00006D000000}"/>
    <cellStyle name="Normalny 2 9 2" xfId="13" xr:uid="{00000000-0005-0000-0000-00006E000000}"/>
    <cellStyle name="Normalny 2 9 2 2" xfId="83" xr:uid="{00000000-0005-0000-0000-00006F000000}"/>
    <cellStyle name="Normalny 2 9 3" xfId="70" xr:uid="{00000000-0005-0000-0000-000070000000}"/>
    <cellStyle name="Normalny 2 9 4" xfId="53" xr:uid="{00000000-0005-0000-0000-000071000000}"/>
    <cellStyle name="Normalny 2_Projekt pozakonkursowy" xfId="95" xr:uid="{00000000-0005-0000-0000-000072000000}"/>
    <cellStyle name="Normalny 3" xfId="26" xr:uid="{00000000-0005-0000-0000-000073000000}"/>
    <cellStyle name="Normalny 3 10" xfId="64" xr:uid="{00000000-0005-0000-0000-000074000000}"/>
    <cellStyle name="Normalny 3 11" xfId="62" xr:uid="{00000000-0005-0000-0000-000075000000}"/>
    <cellStyle name="Normalny 3 12" xfId="41" xr:uid="{00000000-0005-0000-0000-000076000000}"/>
    <cellStyle name="Normalny 3 2" xfId="39" xr:uid="{00000000-0005-0000-0000-000077000000}"/>
    <cellStyle name="Normalny 3 3" xfId="90" xr:uid="{00000000-0005-0000-0000-000078000000}"/>
    <cellStyle name="Normalny 3 5 2" xfId="29" xr:uid="{00000000-0005-0000-0000-000079000000}"/>
    <cellStyle name="Normalny 3 5 2 2" xfId="78" xr:uid="{00000000-0005-0000-0000-00007A000000}"/>
    <cellStyle name="Normalny 3 5 2 4" xfId="79" xr:uid="{00000000-0005-0000-0000-00007B000000}"/>
    <cellStyle name="Normalny 3 9" xfId="43" xr:uid="{00000000-0005-0000-0000-00007C000000}"/>
    <cellStyle name="Normalny 3 9 2" xfId="76" xr:uid="{00000000-0005-0000-0000-00007D000000}"/>
    <cellStyle name="Normalny 3 9 3" xfId="71" xr:uid="{00000000-0005-0000-0000-00007E000000}"/>
    <cellStyle name="Normalny 3 9 4" xfId="56" xr:uid="{00000000-0005-0000-0000-00007F000000}"/>
    <cellStyle name="Normalny 3 9 5" xfId="85" xr:uid="{00000000-0005-0000-0000-000080000000}"/>
    <cellStyle name="Normalny 4" xfId="25" xr:uid="{00000000-0005-0000-0000-000081000000}"/>
    <cellStyle name="Normalny 5" xfId="103" xr:uid="{00000000-0005-0000-0000-000082000000}"/>
    <cellStyle name="Normalny 6" xfId="111" xr:uid="{00000000-0005-0000-0000-000083000000}"/>
    <cellStyle name="Procentowy" xfId="147" builtinId="5"/>
    <cellStyle name="Procentowy 2" xfId="17" xr:uid="{00000000-0005-0000-0000-000084000000}"/>
    <cellStyle name="Procentowy 2 2" xfId="34" xr:uid="{00000000-0005-0000-0000-000085000000}"/>
    <cellStyle name="Procentowy 2 3" xfId="35" xr:uid="{00000000-0005-0000-0000-000086000000}"/>
    <cellStyle name="Procentowy 2 3 2" xfId="73" xr:uid="{00000000-0005-0000-0000-000087000000}"/>
    <cellStyle name="Procentowy 2 3 3" xfId="60" xr:uid="{00000000-0005-0000-0000-000088000000}"/>
    <cellStyle name="Procentowy 2 3 4" xfId="68" xr:uid="{00000000-0005-0000-0000-000089000000}"/>
    <cellStyle name="Procentowy 2 3 5" xfId="54" xr:uid="{00000000-0005-0000-0000-00008A000000}"/>
    <cellStyle name="Procentowy 2 3 5 2" xfId="82" xr:uid="{00000000-0005-0000-0000-00008B000000}"/>
    <cellStyle name="Procentowy 2 4" xfId="106" xr:uid="{00000000-0005-0000-0000-00008C000000}"/>
    <cellStyle name="Procentowy 3" xfId="37" xr:uid="{00000000-0005-0000-0000-00008D000000}"/>
    <cellStyle name="Procentowy 4" xfId="98" xr:uid="{00000000-0005-0000-0000-00008E000000}"/>
    <cellStyle name="Procentowy 5" xfId="104" xr:uid="{00000000-0005-0000-0000-00008F000000}"/>
    <cellStyle name="Styl 1" xfId="146" xr:uid="{6CB2198D-0B28-4D01-8D10-7D35D4710E5E}"/>
    <cellStyle name="Tekst objaśnienia 2" xfId="108" xr:uid="{00000000-0005-0000-0000-000090000000}"/>
    <cellStyle name="Walutowy 2" xfId="38" xr:uid="{00000000-0005-0000-0000-000091000000}"/>
  </cellStyles>
  <dxfs count="10">
    <dxf>
      <font>
        <b val="0"/>
        <condense val="0"/>
        <extend val="0"/>
        <sz val="11"/>
        <color indexed="8"/>
      </font>
      <fill>
        <patternFill patternType="solid">
          <fgColor indexed="42"/>
          <bgColor indexed="43"/>
        </patternFill>
      </fill>
    </dxf>
    <dxf>
      <font>
        <b val="0"/>
        <condense val="0"/>
        <extend val="0"/>
        <sz val="11"/>
        <color indexed="8"/>
      </font>
      <fill>
        <patternFill patternType="solid">
          <fgColor indexed="42"/>
          <bgColor indexed="43"/>
        </patternFill>
      </fill>
    </dxf>
    <dxf>
      <font>
        <b val="0"/>
        <condense val="0"/>
        <extend val="0"/>
        <sz val="11"/>
        <color indexed="8"/>
      </font>
      <fill>
        <patternFill patternType="solid">
          <fgColor indexed="42"/>
          <bgColor indexed="43"/>
        </patternFill>
      </fill>
    </dxf>
    <dxf>
      <font>
        <b val="0"/>
        <condense val="0"/>
        <extend val="0"/>
        <sz val="11"/>
        <color indexed="8"/>
      </font>
      <fill>
        <patternFill patternType="solid">
          <fgColor indexed="42"/>
          <bgColor indexed="43"/>
        </patternFill>
      </fill>
    </dxf>
    <dxf>
      <font>
        <b val="0"/>
        <condense val="0"/>
        <extend val="0"/>
        <sz val="11"/>
        <color indexed="8"/>
      </font>
      <fill>
        <patternFill patternType="solid">
          <fgColor indexed="42"/>
          <bgColor indexed="43"/>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file:///I:\Users\a.kister\AppData\Local\Microsoft\Windows\Temporary%20Internet%20Files\Content.Outlook\4A3SLVI2\PLANY%20DZIA&#321;A&#323;\PLAN%20DZIA&#321;A&#323;%202015%20R\POI&#346;%202015\fiszki%2012CU%20wesej%20edytowalne\CU%20Bia&#322;ystok\fiszka_projektowa_USK%20w%20Bia&#322;ymastoku_CU_13.08.xlsx?21A33B64" TargetMode="External"/><Relationship Id="rId1" Type="http://schemas.openxmlformats.org/officeDocument/2006/relationships/externalLinkPath" Target="file:///\\21A33B64\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iwanicka/Desktop/WNKS/POIS%2014%2020/Plan%20Dzia&#322;a&#324;/aktualizacja%20Planu%20Dzia&#322;a&#324;%2024.06.2016/Plan%20Dzia&#322;a&#324;_aktualizacja%203-2016_01.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2017\PD%20lipiec\Plan%20dzia&#322;a&#324;%20PO%20Ii&#346;%20(6-2017).xlsx"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Users/a.kister/AppData/Local/Microsoft/Windows/Temporary%20Internet%20Files/Content.Outlook/4A3SLVI2/PLANY%20DZIA&#321;A&#323;/PLAN%20DZIA&#321;A&#323;%202015%20R/POI&#346;%202015/fiszki%2012CU%20wesej%20edytowalne/CU%20Bia&#322;ystok/fiszka_projektowa_USK%20w%20Bia&#322;ymastoku_CU_13.08.xlsx?9FCBDD61" TargetMode="External"/><Relationship Id="rId1" Type="http://schemas.openxmlformats.org/officeDocument/2006/relationships/externalLinkPath" Target="file:///\\9FCBDD61\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theme="3" tint="-0.249977111117893"/>
    <pageSetUpPr fitToPage="1"/>
  </sheetPr>
  <dimension ref="A1:K18"/>
  <sheetViews>
    <sheetView view="pageBreakPreview" topLeftCell="A10" zoomScaleNormal="100" zoomScaleSheetLayoutView="100" workbookViewId="0">
      <selection activeCell="H13" sqref="H13"/>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4.42578125" style="1" customWidth="1"/>
    <col min="9" max="9" width="14" style="1" customWidth="1"/>
    <col min="10" max="10" width="9.140625" style="1"/>
    <col min="11" max="11" width="108.140625" style="1" customWidth="1"/>
    <col min="12" max="16384" width="9.140625" style="1"/>
  </cols>
  <sheetData>
    <row r="1" spans="1:11" ht="45" customHeight="1" x14ac:dyDescent="0.2">
      <c r="A1" s="176" t="s">
        <v>3266</v>
      </c>
      <c r="B1" s="177"/>
      <c r="C1" s="177"/>
      <c r="D1" s="177"/>
      <c r="E1" s="177"/>
      <c r="F1" s="177"/>
      <c r="G1" s="177"/>
      <c r="H1" s="177"/>
      <c r="I1" s="177"/>
      <c r="J1" s="178"/>
    </row>
    <row r="2" spans="1:11" ht="30" customHeight="1" thickBot="1" x14ac:dyDescent="0.25">
      <c r="A2" s="196" t="s">
        <v>12</v>
      </c>
      <c r="B2" s="197"/>
      <c r="C2" s="197"/>
      <c r="D2" s="197"/>
      <c r="E2" s="198"/>
      <c r="F2" s="199" t="s">
        <v>3511</v>
      </c>
      <c r="G2" s="200"/>
      <c r="H2" s="200"/>
      <c r="I2" s="200"/>
      <c r="J2" s="201"/>
    </row>
    <row r="3" spans="1:11" ht="15" customHeight="1" thickBot="1" x14ac:dyDescent="0.25">
      <c r="A3" s="187"/>
      <c r="B3" s="187"/>
      <c r="C3" s="187"/>
      <c r="D3" s="187"/>
      <c r="E3" s="187"/>
      <c r="F3" s="187"/>
      <c r="G3" s="187"/>
      <c r="H3" s="187"/>
      <c r="I3" s="187"/>
      <c r="J3" s="187"/>
    </row>
    <row r="4" spans="1:11" ht="30" customHeight="1" x14ac:dyDescent="0.2">
      <c r="A4" s="179" t="s">
        <v>0</v>
      </c>
      <c r="B4" s="180"/>
      <c r="C4" s="180"/>
      <c r="D4" s="180"/>
      <c r="E4" s="180"/>
      <c r="F4" s="180"/>
      <c r="G4" s="180"/>
      <c r="H4" s="180"/>
      <c r="I4" s="180"/>
      <c r="J4" s="181"/>
    </row>
    <row r="5" spans="1:11" ht="30" customHeight="1" x14ac:dyDescent="0.2">
      <c r="A5" s="188" t="s">
        <v>11</v>
      </c>
      <c r="B5" s="189"/>
      <c r="C5" s="189"/>
      <c r="D5" s="189"/>
      <c r="E5" s="190" t="s">
        <v>14</v>
      </c>
      <c r="F5" s="191"/>
      <c r="G5" s="191"/>
      <c r="H5" s="191"/>
      <c r="I5" s="191"/>
      <c r="J5" s="192"/>
    </row>
    <row r="6" spans="1:11" ht="45" customHeight="1" x14ac:dyDescent="0.2">
      <c r="A6" s="188" t="s">
        <v>15</v>
      </c>
      <c r="B6" s="189"/>
      <c r="C6" s="189"/>
      <c r="D6" s="189"/>
      <c r="E6" s="193" t="s">
        <v>3264</v>
      </c>
      <c r="F6" s="194"/>
      <c r="G6" s="194"/>
      <c r="H6" s="194"/>
      <c r="I6" s="194"/>
      <c r="J6" s="195"/>
    </row>
    <row r="7" spans="1:11" ht="72" customHeight="1" thickBot="1" x14ac:dyDescent="0.25">
      <c r="A7" s="182" t="s">
        <v>2</v>
      </c>
      <c r="B7" s="183"/>
      <c r="C7" s="183"/>
      <c r="D7" s="183"/>
      <c r="E7" s="184" t="s">
        <v>3265</v>
      </c>
      <c r="F7" s="185"/>
      <c r="G7" s="185"/>
      <c r="H7" s="185"/>
      <c r="I7" s="185"/>
      <c r="J7" s="186"/>
    </row>
    <row r="8" spans="1:11" s="2" customFormat="1" ht="15" customHeight="1" thickBot="1" x14ac:dyDescent="0.25">
      <c r="A8" s="205"/>
      <c r="B8" s="205"/>
      <c r="C8" s="205"/>
      <c r="D8" s="205"/>
      <c r="E8" s="205"/>
      <c r="F8" s="205"/>
      <c r="G8" s="205"/>
      <c r="H8" s="205"/>
      <c r="I8" s="205"/>
      <c r="J8" s="205"/>
    </row>
    <row r="9" spans="1:11" s="2" customFormat="1" ht="30" customHeight="1" x14ac:dyDescent="0.2">
      <c r="A9" s="217" t="s">
        <v>4</v>
      </c>
      <c r="B9" s="218"/>
      <c r="C9" s="218"/>
      <c r="D9" s="218"/>
      <c r="E9" s="218"/>
      <c r="F9" s="218"/>
      <c r="G9" s="218"/>
      <c r="H9" s="218"/>
      <c r="I9" s="218"/>
      <c r="J9" s="219"/>
    </row>
    <row r="10" spans="1:11" ht="30" customHeight="1" x14ac:dyDescent="0.2">
      <c r="A10" s="215" t="s">
        <v>3</v>
      </c>
      <c r="B10" s="206" t="s">
        <v>5</v>
      </c>
      <c r="C10" s="206"/>
      <c r="D10" s="207" t="s">
        <v>1</v>
      </c>
      <c r="E10" s="210" t="s">
        <v>6</v>
      </c>
      <c r="F10" s="211"/>
      <c r="G10" s="206" t="s">
        <v>1219</v>
      </c>
      <c r="H10" s="206"/>
      <c r="I10" s="208" t="s">
        <v>9</v>
      </c>
      <c r="J10" s="208"/>
    </row>
    <row r="11" spans="1:11" ht="49.5" customHeight="1" x14ac:dyDescent="0.2">
      <c r="A11" s="216"/>
      <c r="B11" s="207"/>
      <c r="C11" s="207"/>
      <c r="D11" s="214"/>
      <c r="E11" s="212"/>
      <c r="F11" s="213"/>
      <c r="G11" s="3" t="s">
        <v>7</v>
      </c>
      <c r="H11" s="3" t="s">
        <v>8</v>
      </c>
      <c r="I11" s="209"/>
      <c r="J11" s="209"/>
    </row>
    <row r="12" spans="1:11" ht="80.25" customHeight="1" x14ac:dyDescent="0.2">
      <c r="A12" s="175" t="s">
        <v>16</v>
      </c>
      <c r="B12" s="222" t="s">
        <v>3528</v>
      </c>
      <c r="C12" s="222"/>
      <c r="D12" s="71" t="s">
        <v>3178</v>
      </c>
      <c r="E12" s="223" t="s">
        <v>3513</v>
      </c>
      <c r="F12" s="224"/>
      <c r="G12" s="103">
        <v>4000000</v>
      </c>
      <c r="H12" s="104">
        <v>4306983</v>
      </c>
      <c r="I12" s="220" t="s">
        <v>3496</v>
      </c>
      <c r="J12" s="221"/>
      <c r="K12" s="102"/>
    </row>
    <row r="13" spans="1:11" ht="90.75" customHeight="1" x14ac:dyDescent="0.2">
      <c r="A13" s="175" t="s">
        <v>16</v>
      </c>
      <c r="B13" s="222" t="s">
        <v>3512</v>
      </c>
      <c r="C13" s="222"/>
      <c r="D13" s="71" t="s">
        <v>3184</v>
      </c>
      <c r="E13" s="202" t="s">
        <v>3564</v>
      </c>
      <c r="F13" s="203"/>
      <c r="G13" s="105">
        <v>6437372</v>
      </c>
      <c r="H13" s="106">
        <v>9656058</v>
      </c>
      <c r="I13" s="220" t="str">
        <f>I12</f>
        <v>III kw. 2020 r.</v>
      </c>
      <c r="J13" s="221"/>
    </row>
    <row r="14" spans="1:11" ht="10.5" hidden="1" customHeight="1" x14ac:dyDescent="0.2">
      <c r="D14" s="59"/>
      <c r="E14" s="59"/>
      <c r="F14" s="59"/>
      <c r="G14" s="59"/>
      <c r="H14" s="59"/>
    </row>
    <row r="15" spans="1:11" hidden="1" x14ac:dyDescent="0.2"/>
    <row r="16" spans="1:11" ht="23.25" customHeight="1" x14ac:dyDescent="0.2">
      <c r="E16" s="204" t="s">
        <v>3262</v>
      </c>
      <c r="F16" s="204"/>
      <c r="G16" s="204"/>
      <c r="H16" s="204"/>
      <c r="I16" s="127"/>
    </row>
    <row r="17" spans="5:8" x14ac:dyDescent="0.2">
      <c r="E17" s="204"/>
      <c r="F17" s="204"/>
      <c r="G17" s="204"/>
      <c r="H17" s="204"/>
    </row>
    <row r="18" spans="5:8" ht="41.25" customHeight="1" x14ac:dyDescent="0.2">
      <c r="E18" s="204"/>
      <c r="F18" s="204"/>
      <c r="G18" s="204"/>
      <c r="H18" s="204"/>
    </row>
  </sheetData>
  <mergeCells count="26">
    <mergeCell ref="E13:F13"/>
    <mergeCell ref="E16:H18"/>
    <mergeCell ref="A8:J8"/>
    <mergeCell ref="B10:C11"/>
    <mergeCell ref="I10:J11"/>
    <mergeCell ref="E10:F11"/>
    <mergeCell ref="D10:D11"/>
    <mergeCell ref="G10:H10"/>
    <mergeCell ref="A10:A11"/>
    <mergeCell ref="A9:J9"/>
    <mergeCell ref="I12:J12"/>
    <mergeCell ref="B12:C12"/>
    <mergeCell ref="E12:F12"/>
    <mergeCell ref="B13:C13"/>
    <mergeCell ref="I13:J13"/>
    <mergeCell ref="A1:J1"/>
    <mergeCell ref="A4:J4"/>
    <mergeCell ref="A7:D7"/>
    <mergeCell ref="E7:J7"/>
    <mergeCell ref="A3:J3"/>
    <mergeCell ref="A5:D5"/>
    <mergeCell ref="E5:J5"/>
    <mergeCell ref="A6:D6"/>
    <mergeCell ref="E6:J6"/>
    <mergeCell ref="A2:E2"/>
    <mergeCell ref="F2:J2"/>
  </mergeCells>
  <dataValidations count="2">
    <dataValidation type="list" allowBlank="1" showInputMessage="1" showErrorMessage="1" prompt="wybierz Program z listy" sqref="E5:J5" xr:uid="{00000000-0002-0000-0000-000000000000}">
      <formula1>Programy</formula1>
    </dataValidation>
    <dataValidation type="list" allowBlank="1" showInputMessage="1" showErrorMessage="1" prompt="wybierz PI" sqref="A12:A13" xr:uid="{00000000-0002-0000-0000-000001000000}">
      <formula1>skroty_PI</formula1>
    </dataValidation>
  </dataValidations>
  <pageMargins left="0.70866141732283472" right="0.70866141732283472" top="0.74803149606299213" bottom="0.74803149606299213" header="0.31496062992125984" footer="0.31496062992125984"/>
  <pageSetup paperSize="9" scale="63"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B50BD-09FB-4B94-BEAE-EEC0EB5F0765}">
  <sheetPr>
    <tabColor theme="9" tint="0.59999389629810485"/>
  </sheetPr>
  <dimension ref="A1:L62"/>
  <sheetViews>
    <sheetView tabSelected="1" zoomScale="85" zoomScaleNormal="85" workbookViewId="0">
      <selection activeCell="V18" sqref="V18"/>
    </sheetView>
  </sheetViews>
  <sheetFormatPr defaultRowHeight="15" x14ac:dyDescent="0.25"/>
  <cols>
    <col min="3" max="3" width="24.28515625" customWidth="1"/>
    <col min="4" max="4" width="12.28515625" customWidth="1"/>
    <col min="7" max="7" width="11.5703125" customWidth="1"/>
    <col min="8" max="8" width="13.140625" customWidth="1"/>
    <col min="9" max="9" width="14" customWidth="1"/>
    <col min="10" max="10" width="13.28515625" customWidth="1"/>
    <col min="11" max="11" width="12.85546875" customWidth="1"/>
    <col min="12" max="12" width="36.140625" customWidth="1"/>
  </cols>
  <sheetData>
    <row r="1" spans="1:12" x14ac:dyDescent="0.25">
      <c r="A1" s="488" t="s">
        <v>3419</v>
      </c>
      <c r="B1" s="488"/>
      <c r="C1" s="488"/>
      <c r="D1" s="488"/>
      <c r="E1" s="488"/>
      <c r="F1" s="488"/>
      <c r="G1" s="488"/>
      <c r="H1" s="488"/>
      <c r="I1" s="488"/>
      <c r="J1" s="488"/>
      <c r="K1" s="488"/>
      <c r="L1" s="488"/>
    </row>
    <row r="2" spans="1:12" ht="30.75" customHeight="1" x14ac:dyDescent="0.25">
      <c r="A2" s="166">
        <v>1</v>
      </c>
      <c r="B2" s="448" t="s">
        <v>3420</v>
      </c>
      <c r="C2" s="448"/>
      <c r="D2" s="448"/>
      <c r="E2" s="448"/>
      <c r="F2" s="489" t="s">
        <v>3512</v>
      </c>
      <c r="G2" s="489"/>
      <c r="H2" s="489"/>
      <c r="I2" s="489"/>
      <c r="J2" s="489"/>
      <c r="K2" s="489"/>
      <c r="L2" s="489"/>
    </row>
    <row r="3" spans="1:12" x14ac:dyDescent="0.25">
      <c r="A3" s="447"/>
      <c r="B3" s="447"/>
      <c r="C3" s="447"/>
      <c r="D3" s="447"/>
      <c r="E3" s="447"/>
      <c r="F3" s="447"/>
      <c r="G3" s="447"/>
      <c r="H3" s="447"/>
      <c r="I3" s="447"/>
      <c r="J3" s="447"/>
      <c r="K3" s="447"/>
      <c r="L3" s="447"/>
    </row>
    <row r="4" spans="1:12" x14ac:dyDescent="0.25">
      <c r="A4" s="481" t="s">
        <v>0</v>
      </c>
      <c r="B4" s="481"/>
      <c r="C4" s="481"/>
      <c r="D4" s="481"/>
      <c r="E4" s="481"/>
      <c r="F4" s="481"/>
      <c r="G4" s="481"/>
      <c r="H4" s="481"/>
      <c r="I4" s="481"/>
      <c r="J4" s="481"/>
      <c r="K4" s="481"/>
      <c r="L4" s="481"/>
    </row>
    <row r="5" spans="1:12" ht="42" customHeight="1" x14ac:dyDescent="0.25">
      <c r="A5" s="166">
        <v>2</v>
      </c>
      <c r="B5" s="448" t="s">
        <v>3421</v>
      </c>
      <c r="C5" s="448"/>
      <c r="D5" s="448"/>
      <c r="E5" s="485" t="s">
        <v>3564</v>
      </c>
      <c r="F5" s="485"/>
      <c r="G5" s="485"/>
      <c r="H5" s="485"/>
      <c r="I5" s="485"/>
      <c r="J5" s="485"/>
      <c r="K5" s="485"/>
      <c r="L5" s="485"/>
    </row>
    <row r="6" spans="1:12" ht="27" customHeight="1" x14ac:dyDescent="0.25">
      <c r="A6" s="460">
        <v>3</v>
      </c>
      <c r="B6" s="448" t="s">
        <v>3422</v>
      </c>
      <c r="C6" s="448"/>
      <c r="D6" s="448"/>
      <c r="E6" s="487" t="s">
        <v>3568</v>
      </c>
      <c r="F6" s="487"/>
      <c r="G6" s="487"/>
      <c r="H6" s="487"/>
      <c r="I6" s="487"/>
      <c r="J6" s="487"/>
      <c r="K6" s="487"/>
      <c r="L6" s="487"/>
    </row>
    <row r="7" spans="1:12" x14ac:dyDescent="0.25">
      <c r="A7" s="460"/>
      <c r="B7" s="484"/>
      <c r="C7" s="448"/>
      <c r="D7" s="448"/>
      <c r="E7" s="167" t="s">
        <v>3423</v>
      </c>
      <c r="F7" s="463" t="s">
        <v>3569</v>
      </c>
      <c r="G7" s="463"/>
      <c r="H7" s="463"/>
      <c r="I7" s="167" t="s">
        <v>3424</v>
      </c>
      <c r="J7" s="463">
        <v>2862011</v>
      </c>
      <c r="K7" s="463"/>
      <c r="L7" s="463"/>
    </row>
    <row r="8" spans="1:12" x14ac:dyDescent="0.25">
      <c r="A8" s="460">
        <v>4</v>
      </c>
      <c r="B8" s="448" t="s">
        <v>3425</v>
      </c>
      <c r="C8" s="448"/>
      <c r="D8" s="448"/>
      <c r="E8" s="485" t="s">
        <v>3426</v>
      </c>
      <c r="F8" s="485"/>
      <c r="G8" s="485"/>
      <c r="H8" s="485"/>
      <c r="I8" s="485"/>
      <c r="J8" s="485"/>
      <c r="K8" s="485"/>
      <c r="L8" s="485"/>
    </row>
    <row r="9" spans="1:12" x14ac:dyDescent="0.25">
      <c r="A9" s="460"/>
      <c r="B9" s="484"/>
      <c r="C9" s="448"/>
      <c r="D9" s="448"/>
      <c r="E9" s="167" t="s">
        <v>3423</v>
      </c>
      <c r="F9" s="463" t="s">
        <v>3427</v>
      </c>
      <c r="G9" s="463"/>
      <c r="H9" s="463"/>
      <c r="I9" s="167" t="s">
        <v>3424</v>
      </c>
      <c r="J9" s="486" t="s">
        <v>3427</v>
      </c>
      <c r="K9" s="486"/>
      <c r="L9" s="486"/>
    </row>
    <row r="10" spans="1:12" ht="24" customHeight="1" x14ac:dyDescent="0.25">
      <c r="A10" s="166">
        <v>5</v>
      </c>
      <c r="B10" s="448" t="s">
        <v>11</v>
      </c>
      <c r="C10" s="448"/>
      <c r="D10" s="448"/>
      <c r="E10" s="463" t="s">
        <v>14</v>
      </c>
      <c r="F10" s="463"/>
      <c r="G10" s="463"/>
      <c r="H10" s="463"/>
      <c r="I10" s="463"/>
      <c r="J10" s="463"/>
      <c r="K10" s="463"/>
      <c r="L10" s="463"/>
    </row>
    <row r="11" spans="1:12" ht="21.75" customHeight="1" x14ac:dyDescent="0.25">
      <c r="A11" s="166">
        <v>6</v>
      </c>
      <c r="B11" s="448" t="s">
        <v>3429</v>
      </c>
      <c r="C11" s="448"/>
      <c r="D11" s="448"/>
      <c r="E11" s="482" t="s">
        <v>3430</v>
      </c>
      <c r="F11" s="482"/>
      <c r="G11" s="482"/>
      <c r="H11" s="482"/>
      <c r="I11" s="482"/>
      <c r="J11" s="482"/>
      <c r="K11" s="482"/>
      <c r="L11" s="482"/>
    </row>
    <row r="12" spans="1:12" ht="22.5" customHeight="1" x14ac:dyDescent="0.25">
      <c r="A12" s="166">
        <v>7</v>
      </c>
      <c r="B12" s="448" t="s">
        <v>3431</v>
      </c>
      <c r="C12" s="448"/>
      <c r="D12" s="448"/>
      <c r="E12" s="463" t="s">
        <v>3432</v>
      </c>
      <c r="F12" s="463"/>
      <c r="G12" s="463"/>
      <c r="H12" s="463"/>
      <c r="I12" s="463"/>
      <c r="J12" s="463"/>
      <c r="K12" s="463"/>
      <c r="L12" s="463"/>
    </row>
    <row r="13" spans="1:12" ht="29.25" customHeight="1" x14ac:dyDescent="0.25">
      <c r="A13" s="166">
        <v>8</v>
      </c>
      <c r="B13" s="448" t="s">
        <v>3433</v>
      </c>
      <c r="C13" s="448"/>
      <c r="D13" s="448"/>
      <c r="E13" s="482" t="s">
        <v>3427</v>
      </c>
      <c r="F13" s="482"/>
      <c r="G13" s="482"/>
      <c r="H13" s="482"/>
      <c r="I13" s="482"/>
      <c r="J13" s="482"/>
      <c r="K13" s="482"/>
      <c r="L13" s="482"/>
    </row>
    <row r="14" spans="1:12" ht="69" customHeight="1" x14ac:dyDescent="0.25">
      <c r="A14" s="166">
        <v>9</v>
      </c>
      <c r="B14" s="448" t="s">
        <v>2</v>
      </c>
      <c r="C14" s="448"/>
      <c r="D14" s="448"/>
      <c r="E14" s="483" t="s">
        <v>3570</v>
      </c>
      <c r="F14" s="483"/>
      <c r="G14" s="483"/>
      <c r="H14" s="483"/>
      <c r="I14" s="483"/>
      <c r="J14" s="483"/>
      <c r="K14" s="483"/>
      <c r="L14" s="483"/>
    </row>
    <row r="15" spans="1:12" x14ac:dyDescent="0.25">
      <c r="A15" s="447"/>
      <c r="B15" s="447"/>
      <c r="C15" s="447"/>
      <c r="D15" s="447"/>
      <c r="E15" s="447"/>
      <c r="F15" s="447"/>
      <c r="G15" s="447"/>
      <c r="H15" s="447"/>
      <c r="I15" s="447"/>
      <c r="J15" s="447"/>
      <c r="K15" s="447"/>
      <c r="L15" s="447"/>
    </row>
    <row r="16" spans="1:12" x14ac:dyDescent="0.25">
      <c r="A16" s="481" t="s">
        <v>3434</v>
      </c>
      <c r="B16" s="481"/>
      <c r="C16" s="481"/>
      <c r="D16" s="481"/>
      <c r="E16" s="481"/>
      <c r="F16" s="481"/>
      <c r="G16" s="481"/>
      <c r="H16" s="481"/>
      <c r="I16" s="481"/>
      <c r="J16" s="481"/>
      <c r="K16" s="481"/>
      <c r="L16" s="481"/>
    </row>
    <row r="17" spans="1:12" ht="43.5" customHeight="1" x14ac:dyDescent="0.25">
      <c r="A17" s="166">
        <v>10</v>
      </c>
      <c r="B17" s="477" t="s">
        <v>3435</v>
      </c>
      <c r="C17" s="477"/>
      <c r="D17" s="449" t="s">
        <v>3436</v>
      </c>
      <c r="E17" s="449"/>
      <c r="F17" s="449"/>
      <c r="G17" s="449"/>
      <c r="H17" s="449"/>
      <c r="I17" s="449"/>
      <c r="J17" s="449"/>
      <c r="K17" s="449"/>
      <c r="L17" s="449"/>
    </row>
    <row r="18" spans="1:12" ht="53.25" customHeight="1" x14ac:dyDescent="0.25">
      <c r="A18" s="166">
        <v>11</v>
      </c>
      <c r="B18" s="477" t="s">
        <v>3571</v>
      </c>
      <c r="C18" s="477"/>
      <c r="D18" s="449" t="s">
        <v>3527</v>
      </c>
      <c r="E18" s="449"/>
      <c r="F18" s="449"/>
      <c r="G18" s="449"/>
      <c r="H18" s="449"/>
      <c r="I18" s="449"/>
      <c r="J18" s="449"/>
      <c r="K18" s="449"/>
      <c r="L18" s="449"/>
    </row>
    <row r="19" spans="1:12" x14ac:dyDescent="0.25">
      <c r="A19" s="447"/>
      <c r="B19" s="447"/>
      <c r="C19" s="447"/>
      <c r="D19" s="447"/>
      <c r="E19" s="447"/>
      <c r="F19" s="447"/>
      <c r="G19" s="447"/>
      <c r="H19" s="447"/>
      <c r="I19" s="447"/>
      <c r="J19" s="447"/>
      <c r="K19" s="447"/>
      <c r="L19" s="447"/>
    </row>
    <row r="20" spans="1:12" x14ac:dyDescent="0.25">
      <c r="A20" s="166">
        <v>12</v>
      </c>
      <c r="B20" s="477" t="s">
        <v>3438</v>
      </c>
      <c r="C20" s="477"/>
      <c r="D20" s="449" t="s">
        <v>3439</v>
      </c>
      <c r="E20" s="449"/>
      <c r="F20" s="449"/>
      <c r="G20" s="449"/>
      <c r="H20" s="449"/>
      <c r="I20" s="449"/>
      <c r="J20" s="449"/>
      <c r="K20" s="449"/>
      <c r="L20" s="449"/>
    </row>
    <row r="21" spans="1:12" ht="34.5" customHeight="1" x14ac:dyDescent="0.25">
      <c r="A21" s="166">
        <v>13</v>
      </c>
      <c r="B21" s="477" t="s">
        <v>3440</v>
      </c>
      <c r="C21" s="477"/>
      <c r="D21" s="480" t="s">
        <v>3441</v>
      </c>
      <c r="E21" s="480"/>
      <c r="F21" s="480"/>
      <c r="G21" s="480"/>
      <c r="H21" s="480"/>
      <c r="I21" s="480"/>
      <c r="J21" s="480"/>
      <c r="K21" s="480"/>
      <c r="L21" s="480"/>
    </row>
    <row r="22" spans="1:12" ht="61.5" customHeight="1" x14ac:dyDescent="0.25">
      <c r="A22" s="166">
        <v>14</v>
      </c>
      <c r="B22" s="477" t="s">
        <v>3442</v>
      </c>
      <c r="C22" s="477"/>
      <c r="D22" s="480" t="s">
        <v>3443</v>
      </c>
      <c r="E22" s="480"/>
      <c r="F22" s="480"/>
      <c r="G22" s="480"/>
      <c r="H22" s="480"/>
      <c r="I22" s="480"/>
      <c r="J22" s="480"/>
      <c r="K22" s="480"/>
      <c r="L22" s="480"/>
    </row>
    <row r="23" spans="1:12" ht="70.5" customHeight="1" x14ac:dyDescent="0.25">
      <c r="A23" s="166">
        <v>15</v>
      </c>
      <c r="B23" s="477" t="s">
        <v>3444</v>
      </c>
      <c r="C23" s="477"/>
      <c r="D23" s="468" t="s">
        <v>3609</v>
      </c>
      <c r="E23" s="468"/>
      <c r="F23" s="468"/>
      <c r="G23" s="468"/>
      <c r="H23" s="468"/>
      <c r="I23" s="468"/>
      <c r="J23" s="468"/>
      <c r="K23" s="468"/>
      <c r="L23" s="468"/>
    </row>
    <row r="24" spans="1:12" ht="341.25" customHeight="1" x14ac:dyDescent="0.25">
      <c r="A24" s="166">
        <v>16</v>
      </c>
      <c r="B24" s="477" t="s">
        <v>3572</v>
      </c>
      <c r="C24" s="477"/>
      <c r="D24" s="478" t="s">
        <v>3573</v>
      </c>
      <c r="E24" s="478"/>
      <c r="F24" s="478"/>
      <c r="G24" s="478"/>
      <c r="H24" s="478"/>
      <c r="I24" s="478"/>
      <c r="J24" s="478"/>
      <c r="K24" s="478"/>
      <c r="L24" s="478"/>
    </row>
    <row r="25" spans="1:12" ht="280.5" customHeight="1" x14ac:dyDescent="0.25">
      <c r="A25" s="166">
        <v>17</v>
      </c>
      <c r="B25" s="477" t="s">
        <v>3446</v>
      </c>
      <c r="C25" s="477"/>
      <c r="D25" s="479" t="s">
        <v>3574</v>
      </c>
      <c r="E25" s="479"/>
      <c r="F25" s="479"/>
      <c r="G25" s="479"/>
      <c r="H25" s="479"/>
      <c r="I25" s="479"/>
      <c r="J25" s="479"/>
      <c r="K25" s="479"/>
      <c r="L25" s="479"/>
    </row>
    <row r="26" spans="1:12" ht="144.75" customHeight="1" x14ac:dyDescent="0.25">
      <c r="A26" s="166">
        <v>18</v>
      </c>
      <c r="B26" s="467" t="s">
        <v>3447</v>
      </c>
      <c r="C26" s="467"/>
      <c r="D26" s="471" t="s">
        <v>3575</v>
      </c>
      <c r="E26" s="471"/>
      <c r="F26" s="471"/>
      <c r="G26" s="471"/>
      <c r="H26" s="471"/>
      <c r="I26" s="471"/>
      <c r="J26" s="471"/>
      <c r="K26" s="471"/>
      <c r="L26" s="471"/>
    </row>
    <row r="27" spans="1:12" x14ac:dyDescent="0.25">
      <c r="A27" s="447"/>
      <c r="B27" s="447"/>
      <c r="C27" s="447"/>
      <c r="D27" s="447"/>
      <c r="E27" s="447"/>
      <c r="F27" s="447"/>
      <c r="G27" s="447"/>
      <c r="H27" s="447"/>
      <c r="I27" s="447"/>
      <c r="J27" s="447"/>
      <c r="K27" s="447"/>
      <c r="L27" s="447"/>
    </row>
    <row r="28" spans="1:12" ht="49.5" customHeight="1" x14ac:dyDescent="0.25">
      <c r="A28" s="168">
        <v>19</v>
      </c>
      <c r="B28" s="467" t="s">
        <v>3448</v>
      </c>
      <c r="C28" s="467"/>
      <c r="D28" s="475" t="s">
        <v>3576</v>
      </c>
      <c r="E28" s="475"/>
      <c r="F28" s="475"/>
      <c r="G28" s="475"/>
      <c r="H28" s="475"/>
      <c r="I28" s="475"/>
      <c r="J28" s="475"/>
      <c r="K28" s="475"/>
      <c r="L28" s="475"/>
    </row>
    <row r="29" spans="1:12" ht="144" customHeight="1" x14ac:dyDescent="0.25">
      <c r="A29" s="168">
        <v>20</v>
      </c>
      <c r="B29" s="467" t="s">
        <v>3449</v>
      </c>
      <c r="C29" s="467"/>
      <c r="D29" s="476" t="s">
        <v>3577</v>
      </c>
      <c r="E29" s="476"/>
      <c r="F29" s="476"/>
      <c r="G29" s="476"/>
      <c r="H29" s="476"/>
      <c r="I29" s="476"/>
      <c r="J29" s="476"/>
      <c r="K29" s="476"/>
      <c r="L29" s="476"/>
    </row>
    <row r="30" spans="1:12" ht="258.75" customHeight="1" x14ac:dyDescent="0.25">
      <c r="A30" s="168">
        <v>21</v>
      </c>
      <c r="B30" s="467" t="s">
        <v>3578</v>
      </c>
      <c r="C30" s="467"/>
      <c r="D30" s="475" t="s">
        <v>3579</v>
      </c>
      <c r="E30" s="475"/>
      <c r="F30" s="475"/>
      <c r="G30" s="475"/>
      <c r="H30" s="475"/>
      <c r="I30" s="475"/>
      <c r="J30" s="475"/>
      <c r="K30" s="475"/>
      <c r="L30" s="475"/>
    </row>
    <row r="31" spans="1:12" x14ac:dyDescent="0.25">
      <c r="A31" s="447"/>
      <c r="B31" s="447"/>
      <c r="C31" s="447"/>
      <c r="D31" s="447"/>
      <c r="E31" s="447"/>
      <c r="F31" s="447"/>
      <c r="G31" s="447"/>
      <c r="H31" s="447"/>
      <c r="I31" s="447"/>
      <c r="J31" s="447"/>
      <c r="K31" s="447"/>
      <c r="L31" s="447"/>
    </row>
    <row r="32" spans="1:12" ht="47.25" customHeight="1" x14ac:dyDescent="0.25">
      <c r="A32" s="166">
        <v>22</v>
      </c>
      <c r="B32" s="467" t="s">
        <v>3451</v>
      </c>
      <c r="C32" s="467"/>
      <c r="D32" s="448" t="s">
        <v>3452</v>
      </c>
      <c r="E32" s="448"/>
      <c r="F32" s="472" t="s">
        <v>3580</v>
      </c>
      <c r="G32" s="472"/>
      <c r="H32" s="448" t="s">
        <v>3581</v>
      </c>
      <c r="I32" s="448"/>
      <c r="J32" s="474" t="s">
        <v>3582</v>
      </c>
      <c r="K32" s="474"/>
      <c r="L32" s="474"/>
    </row>
    <row r="33" spans="1:12" ht="39" customHeight="1" x14ac:dyDescent="0.25">
      <c r="A33" s="166">
        <v>23</v>
      </c>
      <c r="B33" s="448" t="s">
        <v>3583</v>
      </c>
      <c r="C33" s="448"/>
      <c r="D33" s="472" t="s">
        <v>3455</v>
      </c>
      <c r="E33" s="472"/>
      <c r="F33" s="472"/>
      <c r="G33" s="472"/>
      <c r="H33" s="472"/>
      <c r="I33" s="472"/>
      <c r="J33" s="472"/>
      <c r="K33" s="472"/>
      <c r="L33" s="472"/>
    </row>
    <row r="34" spans="1:12" x14ac:dyDescent="0.25">
      <c r="A34" s="447"/>
      <c r="B34" s="447"/>
      <c r="C34" s="447"/>
      <c r="D34" s="447"/>
      <c r="E34" s="447"/>
      <c r="F34" s="447"/>
      <c r="G34" s="447"/>
      <c r="H34" s="447"/>
      <c r="I34" s="447"/>
      <c r="J34" s="447"/>
      <c r="K34" s="447"/>
      <c r="L34" s="447"/>
    </row>
    <row r="35" spans="1:12" ht="33.75" customHeight="1" x14ac:dyDescent="0.25">
      <c r="A35" s="473" t="s">
        <v>3456</v>
      </c>
      <c r="B35" s="473"/>
      <c r="C35" s="473"/>
      <c r="D35" s="169" t="s">
        <v>3457</v>
      </c>
      <c r="E35" s="169">
        <v>2017</v>
      </c>
      <c r="F35" s="169">
        <v>2018</v>
      </c>
      <c r="G35" s="169">
        <v>2019</v>
      </c>
      <c r="H35" s="169">
        <v>2020</v>
      </c>
      <c r="I35" s="169">
        <v>2021</v>
      </c>
      <c r="J35" s="169">
        <v>2022</v>
      </c>
      <c r="K35" s="169">
        <v>2023</v>
      </c>
      <c r="L35" s="169" t="s">
        <v>3458</v>
      </c>
    </row>
    <row r="36" spans="1:12" ht="36.75" customHeight="1" x14ac:dyDescent="0.25">
      <c r="A36" s="166">
        <v>24</v>
      </c>
      <c r="B36" s="467" t="s">
        <v>3584</v>
      </c>
      <c r="C36" s="467"/>
      <c r="D36" s="170">
        <v>0</v>
      </c>
      <c r="E36" s="170">
        <v>0</v>
      </c>
      <c r="F36" s="170">
        <v>0</v>
      </c>
      <c r="G36" s="170">
        <v>0</v>
      </c>
      <c r="H36" s="171">
        <f>517140+24600+10000</f>
        <v>551740</v>
      </c>
      <c r="I36" s="171">
        <f>16093430-551740</f>
        <v>15541690</v>
      </c>
      <c r="J36" s="171">
        <v>0</v>
      </c>
      <c r="K36" s="172">
        <v>0</v>
      </c>
      <c r="L36" s="173">
        <f>SUM(D36:K36)</f>
        <v>16093430</v>
      </c>
    </row>
    <row r="37" spans="1:12" ht="32.25" customHeight="1" x14ac:dyDescent="0.25">
      <c r="A37" s="166">
        <v>25</v>
      </c>
      <c r="B37" s="467" t="s">
        <v>3459</v>
      </c>
      <c r="C37" s="467"/>
      <c r="D37" s="170">
        <v>0</v>
      </c>
      <c r="E37" s="170">
        <v>0</v>
      </c>
      <c r="F37" s="170">
        <v>0</v>
      </c>
      <c r="G37" s="170">
        <v>0</v>
      </c>
      <c r="H37" s="171">
        <f>H36</f>
        <v>551740</v>
      </c>
      <c r="I37" s="171">
        <f>I36</f>
        <v>15541690</v>
      </c>
      <c r="J37" s="171">
        <f>J36</f>
        <v>0</v>
      </c>
      <c r="K37" s="172">
        <v>0</v>
      </c>
      <c r="L37" s="173">
        <f>SUM(D37:K37)</f>
        <v>16093430</v>
      </c>
    </row>
    <row r="38" spans="1:12" ht="21" customHeight="1" x14ac:dyDescent="0.25">
      <c r="A38" s="166">
        <v>26</v>
      </c>
      <c r="B38" s="467" t="s">
        <v>3460</v>
      </c>
      <c r="C38" s="467"/>
      <c r="D38" s="170">
        <v>0</v>
      </c>
      <c r="E38" s="170">
        <v>0</v>
      </c>
      <c r="F38" s="170">
        <v>0</v>
      </c>
      <c r="G38" s="170">
        <v>0</v>
      </c>
      <c r="H38" s="171">
        <f>H37*40%</f>
        <v>220696</v>
      </c>
      <c r="I38" s="171">
        <f>I37*40%</f>
        <v>6216676</v>
      </c>
      <c r="J38" s="171">
        <v>0</v>
      </c>
      <c r="K38" s="172">
        <v>0</v>
      </c>
      <c r="L38" s="173">
        <f>SUM(D38:K38)</f>
        <v>6437372</v>
      </c>
    </row>
    <row r="39" spans="1:12" ht="30.75" customHeight="1" x14ac:dyDescent="0.25">
      <c r="A39" s="166">
        <v>27</v>
      </c>
      <c r="B39" s="467" t="s">
        <v>3585</v>
      </c>
      <c r="C39" s="467"/>
      <c r="D39" s="174">
        <v>0</v>
      </c>
      <c r="E39" s="174">
        <v>0</v>
      </c>
      <c r="F39" s="174">
        <v>0</v>
      </c>
      <c r="G39" s="174">
        <v>0</v>
      </c>
      <c r="H39" s="174">
        <f>H38/H37</f>
        <v>0.4</v>
      </c>
      <c r="I39" s="174">
        <f>I38/I37</f>
        <v>0.4</v>
      </c>
      <c r="J39" s="174">
        <v>0</v>
      </c>
      <c r="K39" s="174">
        <v>0</v>
      </c>
      <c r="L39" s="174">
        <f>L38/L37</f>
        <v>0.4</v>
      </c>
    </row>
    <row r="40" spans="1:12" x14ac:dyDescent="0.25">
      <c r="A40" s="447"/>
      <c r="B40" s="447"/>
      <c r="C40" s="447"/>
      <c r="D40" s="447"/>
      <c r="E40" s="447"/>
      <c r="F40" s="447"/>
      <c r="G40" s="447"/>
      <c r="H40" s="447"/>
      <c r="I40" s="447"/>
      <c r="J40" s="447"/>
      <c r="K40" s="447"/>
      <c r="L40" s="447"/>
    </row>
    <row r="41" spans="1:12" ht="33.75" customHeight="1" x14ac:dyDescent="0.25">
      <c r="A41" s="460">
        <v>28</v>
      </c>
      <c r="B41" s="448" t="s">
        <v>3462</v>
      </c>
      <c r="C41" s="448"/>
      <c r="D41" s="448"/>
      <c r="E41" s="448"/>
      <c r="F41" s="448"/>
      <c r="G41" s="448"/>
      <c r="H41" s="448"/>
      <c r="I41" s="448"/>
      <c r="J41" s="448"/>
      <c r="K41" s="448"/>
      <c r="L41" s="448"/>
    </row>
    <row r="42" spans="1:12" ht="45.75" customHeight="1" x14ac:dyDescent="0.25">
      <c r="A42" s="460"/>
      <c r="B42" s="462" t="s">
        <v>3463</v>
      </c>
      <c r="C42" s="462"/>
      <c r="D42" s="462" t="s">
        <v>3464</v>
      </c>
      <c r="E42" s="462"/>
      <c r="F42" s="462"/>
      <c r="G42" s="462"/>
      <c r="H42" s="462"/>
      <c r="I42" s="462"/>
      <c r="J42" s="462"/>
      <c r="K42" s="462" t="s">
        <v>3465</v>
      </c>
      <c r="L42" s="462"/>
    </row>
    <row r="43" spans="1:12" ht="41.25" customHeight="1" x14ac:dyDescent="0.25">
      <c r="A43" s="460"/>
      <c r="B43" s="463" t="s">
        <v>3586</v>
      </c>
      <c r="C43" s="463"/>
      <c r="D43" s="468" t="s">
        <v>3601</v>
      </c>
      <c r="E43" s="468"/>
      <c r="F43" s="468"/>
      <c r="G43" s="468"/>
      <c r="H43" s="468"/>
      <c r="I43" s="468"/>
      <c r="J43" s="468"/>
      <c r="K43" s="469">
        <f>K45*0.078</f>
        <v>517140</v>
      </c>
      <c r="L43" s="469"/>
    </row>
    <row r="44" spans="1:12" ht="21.75" customHeight="1" x14ac:dyDescent="0.25">
      <c r="A44" s="460"/>
      <c r="B44" s="463" t="s">
        <v>3587</v>
      </c>
      <c r="C44" s="463"/>
      <c r="D44" s="468" t="s">
        <v>3602</v>
      </c>
      <c r="E44" s="468"/>
      <c r="F44" s="468"/>
      <c r="G44" s="468"/>
      <c r="H44" s="468"/>
      <c r="I44" s="468"/>
      <c r="J44" s="468"/>
      <c r="K44" s="469">
        <f>20000*1.23</f>
        <v>24600</v>
      </c>
      <c r="L44" s="469"/>
    </row>
    <row r="45" spans="1:12" ht="188.25" customHeight="1" x14ac:dyDescent="0.25">
      <c r="A45" s="460"/>
      <c r="B45" s="463" t="s">
        <v>3588</v>
      </c>
      <c r="C45" s="463"/>
      <c r="D45" s="471" t="s">
        <v>3589</v>
      </c>
      <c r="E45" s="471"/>
      <c r="F45" s="471"/>
      <c r="G45" s="471"/>
      <c r="H45" s="471"/>
      <c r="I45" s="471"/>
      <c r="J45" s="471"/>
      <c r="K45" s="469">
        <v>6630000</v>
      </c>
      <c r="L45" s="469"/>
    </row>
    <row r="46" spans="1:12" ht="34.5" customHeight="1" x14ac:dyDescent="0.25">
      <c r="A46" s="460"/>
      <c r="B46" s="463" t="s">
        <v>3590</v>
      </c>
      <c r="C46" s="463"/>
      <c r="D46" s="468" t="s">
        <v>3603</v>
      </c>
      <c r="E46" s="468"/>
      <c r="F46" s="468"/>
      <c r="G46" s="468"/>
      <c r="H46" s="468"/>
      <c r="I46" s="468"/>
      <c r="J46" s="468"/>
      <c r="K46" s="469">
        <v>132600</v>
      </c>
      <c r="L46" s="469"/>
    </row>
    <row r="47" spans="1:12" ht="42.75" customHeight="1" x14ac:dyDescent="0.25">
      <c r="A47" s="460"/>
      <c r="B47" s="463" t="s">
        <v>3591</v>
      </c>
      <c r="C47" s="463"/>
      <c r="D47" s="470" t="s">
        <v>3592</v>
      </c>
      <c r="E47" s="470"/>
      <c r="F47" s="470"/>
      <c r="G47" s="470"/>
      <c r="H47" s="470"/>
      <c r="I47" s="470"/>
      <c r="J47" s="470"/>
      <c r="K47" s="469">
        <v>8729890</v>
      </c>
      <c r="L47" s="469"/>
    </row>
    <row r="48" spans="1:12" ht="28.5" customHeight="1" x14ac:dyDescent="0.25">
      <c r="A48" s="460"/>
      <c r="B48" s="463" t="s">
        <v>3593</v>
      </c>
      <c r="C48" s="463"/>
      <c r="D48" s="464" t="s">
        <v>3594</v>
      </c>
      <c r="E48" s="464"/>
      <c r="F48" s="464"/>
      <c r="G48" s="464"/>
      <c r="H48" s="464"/>
      <c r="I48" s="464"/>
      <c r="J48" s="464"/>
      <c r="K48" s="465">
        <v>10000</v>
      </c>
      <c r="L48" s="465"/>
    </row>
    <row r="49" spans="1:12" ht="27.75" customHeight="1" x14ac:dyDescent="0.25">
      <c r="A49" s="460"/>
      <c r="B49" s="463" t="s">
        <v>3595</v>
      </c>
      <c r="C49" s="463"/>
      <c r="D49" s="464" t="s">
        <v>3596</v>
      </c>
      <c r="E49" s="464"/>
      <c r="F49" s="464"/>
      <c r="G49" s="464"/>
      <c r="H49" s="464"/>
      <c r="I49" s="464"/>
      <c r="J49" s="464"/>
      <c r="K49" s="465">
        <f>8*5000*1.23</f>
        <v>49200</v>
      </c>
      <c r="L49" s="465"/>
    </row>
    <row r="50" spans="1:12" x14ac:dyDescent="0.25">
      <c r="A50" s="447"/>
      <c r="B50" s="447"/>
      <c r="C50" s="447"/>
      <c r="D50" s="447"/>
      <c r="E50" s="447"/>
      <c r="F50" s="447"/>
      <c r="G50" s="447"/>
      <c r="H50" s="447"/>
      <c r="I50" s="447"/>
      <c r="J50" s="447"/>
      <c r="K50" s="447"/>
      <c r="L50" s="447"/>
    </row>
    <row r="51" spans="1:12" ht="51.75" customHeight="1" x14ac:dyDescent="0.25">
      <c r="A51" s="460">
        <v>29</v>
      </c>
      <c r="B51" s="461" t="s">
        <v>3466</v>
      </c>
      <c r="C51" s="461"/>
      <c r="D51" s="461"/>
      <c r="E51" s="461"/>
      <c r="F51" s="461"/>
      <c r="G51" s="461"/>
      <c r="H51" s="461"/>
      <c r="I51" s="461"/>
      <c r="J51" s="461"/>
      <c r="K51" s="461"/>
      <c r="L51" s="461"/>
    </row>
    <row r="52" spans="1:12" ht="55.5" customHeight="1" x14ac:dyDescent="0.25">
      <c r="A52" s="460"/>
      <c r="B52" s="450" t="s">
        <v>3467</v>
      </c>
      <c r="C52" s="454"/>
      <c r="D52" s="451"/>
      <c r="E52" s="450" t="s">
        <v>3468</v>
      </c>
      <c r="F52" s="451"/>
      <c r="G52" s="450" t="s">
        <v>3469</v>
      </c>
      <c r="H52" s="451"/>
      <c r="I52" s="462" t="s">
        <v>3470</v>
      </c>
      <c r="J52" s="462"/>
      <c r="K52" s="450" t="s">
        <v>3471</v>
      </c>
      <c r="L52" s="451"/>
    </row>
    <row r="53" spans="1:12" ht="43.5" customHeight="1" x14ac:dyDescent="0.25">
      <c r="A53" s="460"/>
      <c r="B53" s="455"/>
      <c r="C53" s="456"/>
      <c r="D53" s="457"/>
      <c r="E53" s="452"/>
      <c r="F53" s="453"/>
      <c r="G53" s="452"/>
      <c r="H53" s="453"/>
      <c r="I53" s="458" t="s">
        <v>3472</v>
      </c>
      <c r="J53" s="410"/>
      <c r="K53" s="452"/>
      <c r="L53" s="453"/>
    </row>
    <row r="54" spans="1:12" ht="36" customHeight="1" x14ac:dyDescent="0.25">
      <c r="A54" s="460"/>
      <c r="B54" s="443" t="s">
        <v>3473</v>
      </c>
      <c r="C54" s="443"/>
      <c r="D54" s="443"/>
      <c r="E54" s="444" t="s">
        <v>3474</v>
      </c>
      <c r="F54" s="444"/>
      <c r="G54" s="444" t="s">
        <v>3475</v>
      </c>
      <c r="H54" s="444"/>
      <c r="I54" s="459">
        <v>28300</v>
      </c>
      <c r="J54" s="410"/>
      <c r="K54" s="445" t="s">
        <v>3597</v>
      </c>
      <c r="L54" s="445"/>
    </row>
    <row r="55" spans="1:12" ht="21.75" customHeight="1" x14ac:dyDescent="0.25">
      <c r="A55" s="460"/>
      <c r="B55" s="443" t="s">
        <v>3478</v>
      </c>
      <c r="C55" s="443"/>
      <c r="D55" s="443"/>
      <c r="E55" s="444" t="s">
        <v>3479</v>
      </c>
      <c r="F55" s="444"/>
      <c r="G55" s="444" t="s">
        <v>3480</v>
      </c>
      <c r="H55" s="444"/>
      <c r="I55" s="446">
        <v>1</v>
      </c>
      <c r="J55" s="410"/>
      <c r="K55" s="444" t="s">
        <v>3481</v>
      </c>
      <c r="L55" s="444"/>
    </row>
    <row r="56" spans="1:12" ht="38.25" customHeight="1" x14ac:dyDescent="0.25">
      <c r="A56" s="460"/>
      <c r="B56" s="443" t="s">
        <v>3482</v>
      </c>
      <c r="C56" s="443"/>
      <c r="D56" s="443"/>
      <c r="E56" s="444" t="s">
        <v>3479</v>
      </c>
      <c r="F56" s="444"/>
      <c r="G56" s="444" t="s">
        <v>3480</v>
      </c>
      <c r="H56" s="444"/>
      <c r="I56" s="446">
        <v>1</v>
      </c>
      <c r="J56" s="410"/>
      <c r="K56" s="444" t="s">
        <v>3481</v>
      </c>
      <c r="L56" s="444"/>
    </row>
    <row r="57" spans="1:12" ht="31.5" customHeight="1" x14ac:dyDescent="0.25">
      <c r="A57" s="460"/>
      <c r="B57" s="443" t="s">
        <v>3483</v>
      </c>
      <c r="C57" s="443"/>
      <c r="D57" s="443"/>
      <c r="E57" s="444" t="s">
        <v>3479</v>
      </c>
      <c r="F57" s="444"/>
      <c r="G57" s="444" t="s">
        <v>3484</v>
      </c>
      <c r="H57" s="444"/>
      <c r="I57" s="466">
        <v>6111900</v>
      </c>
      <c r="J57" s="410"/>
      <c r="K57" s="445" t="s">
        <v>3485</v>
      </c>
      <c r="L57" s="445"/>
    </row>
    <row r="58" spans="1:12" ht="51.75" customHeight="1" x14ac:dyDescent="0.25">
      <c r="A58" s="460"/>
      <c r="B58" s="443" t="s">
        <v>3486</v>
      </c>
      <c r="C58" s="443"/>
      <c r="D58" s="443"/>
      <c r="E58" s="444" t="s">
        <v>3474</v>
      </c>
      <c r="F58" s="444"/>
      <c r="G58" s="444" t="s">
        <v>3487</v>
      </c>
      <c r="H58" s="444"/>
      <c r="I58" s="442">
        <v>0</v>
      </c>
      <c r="J58" s="414"/>
      <c r="K58" s="445" t="s">
        <v>3598</v>
      </c>
      <c r="L58" s="445"/>
    </row>
    <row r="59" spans="1:12" ht="27" customHeight="1" x14ac:dyDescent="0.25">
      <c r="A59" s="460"/>
      <c r="B59" s="443" t="s">
        <v>3488</v>
      </c>
      <c r="C59" s="443"/>
      <c r="D59" s="443"/>
      <c r="E59" s="444" t="s">
        <v>3474</v>
      </c>
      <c r="F59" s="444"/>
      <c r="G59" s="444" t="s">
        <v>3487</v>
      </c>
      <c r="H59" s="444"/>
      <c r="I59" s="442">
        <v>0</v>
      </c>
      <c r="J59" s="414"/>
      <c r="K59" s="445" t="s">
        <v>3598</v>
      </c>
      <c r="L59" s="445"/>
    </row>
    <row r="60" spans="1:12" ht="42" customHeight="1" x14ac:dyDescent="0.25">
      <c r="A60" s="460"/>
      <c r="B60" s="443" t="s">
        <v>3489</v>
      </c>
      <c r="C60" s="443"/>
      <c r="D60" s="443"/>
      <c r="E60" s="444" t="s">
        <v>3479</v>
      </c>
      <c r="F60" s="444"/>
      <c r="G60" s="444" t="s">
        <v>3480</v>
      </c>
      <c r="H60" s="444"/>
      <c r="I60" s="442">
        <v>1</v>
      </c>
      <c r="J60" s="414"/>
      <c r="K60" s="445" t="s">
        <v>3598</v>
      </c>
      <c r="L60" s="445"/>
    </row>
    <row r="61" spans="1:12" x14ac:dyDescent="0.25">
      <c r="A61" s="447"/>
      <c r="B61" s="447"/>
      <c r="C61" s="447"/>
      <c r="D61" s="447"/>
      <c r="E61" s="447"/>
      <c r="F61" s="447"/>
      <c r="G61" s="447"/>
      <c r="H61" s="447"/>
      <c r="I61" s="447"/>
      <c r="J61" s="447"/>
      <c r="K61" s="447"/>
      <c r="L61" s="447"/>
    </row>
    <row r="62" spans="1:12" ht="39.75" customHeight="1" x14ac:dyDescent="0.25">
      <c r="A62" s="166">
        <v>30</v>
      </c>
      <c r="B62" s="448" t="s">
        <v>3490</v>
      </c>
      <c r="C62" s="448"/>
      <c r="D62" s="449" t="s">
        <v>3491</v>
      </c>
      <c r="E62" s="449"/>
      <c r="F62" s="449"/>
      <c r="G62" s="449"/>
      <c r="H62" s="449"/>
      <c r="I62" s="449"/>
      <c r="J62" s="449"/>
      <c r="K62" s="449"/>
      <c r="L62" s="449"/>
    </row>
  </sheetData>
  <mergeCells count="143">
    <mergeCell ref="A6:A7"/>
    <mergeCell ref="B6:D7"/>
    <mergeCell ref="E6:L6"/>
    <mergeCell ref="F7:H7"/>
    <mergeCell ref="J7:L7"/>
    <mergeCell ref="A1:L1"/>
    <mergeCell ref="B2:E2"/>
    <mergeCell ref="F2:L2"/>
    <mergeCell ref="A3:L3"/>
    <mergeCell ref="A4:L4"/>
    <mergeCell ref="B5:D5"/>
    <mergeCell ref="E5:L5"/>
    <mergeCell ref="B10:D10"/>
    <mergeCell ref="E10:L10"/>
    <mergeCell ref="B11:D11"/>
    <mergeCell ref="E11:L11"/>
    <mergeCell ref="B12:D12"/>
    <mergeCell ref="E12:L12"/>
    <mergeCell ref="A8:A9"/>
    <mergeCell ref="B8:D9"/>
    <mergeCell ref="E8:L8"/>
    <mergeCell ref="F9:H9"/>
    <mergeCell ref="J9:L9"/>
    <mergeCell ref="A15:L15"/>
    <mergeCell ref="A16:L16"/>
    <mergeCell ref="B17:C17"/>
    <mergeCell ref="D17:L17"/>
    <mergeCell ref="B18:C18"/>
    <mergeCell ref="D18:L18"/>
    <mergeCell ref="B13:D13"/>
    <mergeCell ref="E13:L13"/>
    <mergeCell ref="B14:D14"/>
    <mergeCell ref="E14:L14"/>
    <mergeCell ref="B23:C23"/>
    <mergeCell ref="D23:L23"/>
    <mergeCell ref="B24:C24"/>
    <mergeCell ref="D24:L24"/>
    <mergeCell ref="B25:C25"/>
    <mergeCell ref="D25:L25"/>
    <mergeCell ref="A19:L19"/>
    <mergeCell ref="B20:C20"/>
    <mergeCell ref="D20:L20"/>
    <mergeCell ref="B21:C21"/>
    <mergeCell ref="D21:L21"/>
    <mergeCell ref="B22:C22"/>
    <mergeCell ref="D22:L22"/>
    <mergeCell ref="B30:C30"/>
    <mergeCell ref="D30:L30"/>
    <mergeCell ref="B26:C26"/>
    <mergeCell ref="D26:L26"/>
    <mergeCell ref="A27:L27"/>
    <mergeCell ref="B28:C28"/>
    <mergeCell ref="D28:L28"/>
    <mergeCell ref="B29:C29"/>
    <mergeCell ref="D29:L29"/>
    <mergeCell ref="B33:C33"/>
    <mergeCell ref="D33:L33"/>
    <mergeCell ref="A34:L34"/>
    <mergeCell ref="A35:C35"/>
    <mergeCell ref="B36:C36"/>
    <mergeCell ref="B37:C37"/>
    <mergeCell ref="A31:L31"/>
    <mergeCell ref="B32:C32"/>
    <mergeCell ref="D32:E32"/>
    <mergeCell ref="F32:G32"/>
    <mergeCell ref="H32:I32"/>
    <mergeCell ref="J32:L32"/>
    <mergeCell ref="B38:C38"/>
    <mergeCell ref="B39:C39"/>
    <mergeCell ref="A40:L40"/>
    <mergeCell ref="A41:A49"/>
    <mergeCell ref="B41:L41"/>
    <mergeCell ref="B42:C42"/>
    <mergeCell ref="D42:J42"/>
    <mergeCell ref="K42:L42"/>
    <mergeCell ref="B43:C43"/>
    <mergeCell ref="B46:C46"/>
    <mergeCell ref="D46:J46"/>
    <mergeCell ref="K46:L46"/>
    <mergeCell ref="B47:C47"/>
    <mergeCell ref="D47:J47"/>
    <mergeCell ref="K47:L47"/>
    <mergeCell ref="D43:J43"/>
    <mergeCell ref="K43:L43"/>
    <mergeCell ref="B44:C44"/>
    <mergeCell ref="D44:J44"/>
    <mergeCell ref="K44:L44"/>
    <mergeCell ref="B45:C45"/>
    <mergeCell ref="D45:J45"/>
    <mergeCell ref="K45:L45"/>
    <mergeCell ref="A50:L50"/>
    <mergeCell ref="A51:A60"/>
    <mergeCell ref="B51:L51"/>
    <mergeCell ref="I52:J52"/>
    <mergeCell ref="B54:D54"/>
    <mergeCell ref="B48:C48"/>
    <mergeCell ref="D48:J48"/>
    <mergeCell ref="K48:L48"/>
    <mergeCell ref="B49:C49"/>
    <mergeCell ref="D49:J49"/>
    <mergeCell ref="K49:L49"/>
    <mergeCell ref="B58:D58"/>
    <mergeCell ref="E58:F58"/>
    <mergeCell ref="G58:H58"/>
    <mergeCell ref="K58:L58"/>
    <mergeCell ref="I57:J57"/>
    <mergeCell ref="I58:J58"/>
    <mergeCell ref="B55:D55"/>
    <mergeCell ref="E55:F55"/>
    <mergeCell ref="G55:H55"/>
    <mergeCell ref="K55:L55"/>
    <mergeCell ref="A61:L61"/>
    <mergeCell ref="B62:C62"/>
    <mergeCell ref="D62:L62"/>
    <mergeCell ref="K52:L53"/>
    <mergeCell ref="G52:H53"/>
    <mergeCell ref="E52:F53"/>
    <mergeCell ref="B52:D53"/>
    <mergeCell ref="I53:J53"/>
    <mergeCell ref="I54:J54"/>
    <mergeCell ref="I55:J55"/>
    <mergeCell ref="B59:D59"/>
    <mergeCell ref="E59:F59"/>
    <mergeCell ref="G59:H59"/>
    <mergeCell ref="K59:L59"/>
    <mergeCell ref="B60:D60"/>
    <mergeCell ref="E60:F60"/>
    <mergeCell ref="G60:H60"/>
    <mergeCell ref="K60:L60"/>
    <mergeCell ref="I59:J59"/>
    <mergeCell ref="E54:F54"/>
    <mergeCell ref="G54:H54"/>
    <mergeCell ref="K54:L54"/>
    <mergeCell ref="I60:J60"/>
    <mergeCell ref="B57:D57"/>
    <mergeCell ref="E57:F57"/>
    <mergeCell ref="G57:H57"/>
    <mergeCell ref="K57:L57"/>
    <mergeCell ref="B56:D56"/>
    <mergeCell ref="E56:F56"/>
    <mergeCell ref="G56:H56"/>
    <mergeCell ref="K56:L56"/>
    <mergeCell ref="I56:J56"/>
  </mergeCells>
  <conditionalFormatting sqref="D21:D22">
    <cfRule type="expression" dxfId="4" priority="1" stopIfTrue="1">
      <formula>NOT(ISERROR(SEARCH("wybierz",D21)))</formula>
    </cfRule>
  </conditionalFormatting>
  <conditionalFormatting sqref="D23">
    <cfRule type="expression" dxfId="3" priority="2" stopIfTrue="1">
      <formula>NOT(ISERROR(SEARCH("wybierz",D23)))</formula>
    </cfRule>
  </conditionalFormatting>
  <conditionalFormatting sqref="D24">
    <cfRule type="expression" dxfId="2" priority="3" stopIfTrue="1">
      <formula>NOT(ISERROR(SEARCH("wybierz",D24)))</formula>
    </cfRule>
  </conditionalFormatting>
  <conditionalFormatting sqref="D25">
    <cfRule type="expression" dxfId="1" priority="4" stopIfTrue="1">
      <formula>NOT(ISERROR(SEARCH("wybierz",D25)))</formula>
    </cfRule>
  </conditionalFormatting>
  <conditionalFormatting sqref="F32">
    <cfRule type="expression" dxfId="0" priority="5" stopIfTrue="1">
      <formula>NOT(ISERROR(SEARCH("wybierz",F32)))</formula>
    </cfRule>
  </conditionalFormatting>
  <dataValidations count="7">
    <dataValidation type="list" operator="equal" allowBlank="1" showInputMessage="1" showErrorMessage="1" prompt="wybierz PI z listy" sqref="D22" xr:uid="{1D745CA3-2D12-4F3F-91DF-9055EC9ECB2C}">
      <formula1>$A$140:$A$145</formula1>
      <formula2>0</formula2>
    </dataValidation>
    <dataValidation type="list" operator="equal" allowBlank="1" showInputMessage="1" showErrorMessage="1" prompt="wybierz Cel Tematyczny" sqref="D21" xr:uid="{8DE61A05-9315-49DE-9852-B58A8E1748AA}">
      <formula1>$A$134:$A$137</formula1>
      <formula2>0</formula2>
    </dataValidation>
    <dataValidation type="list" operator="equal" allowBlank="1" showInputMessage="1" showErrorMessage="1" prompt="wybierz fundusz" sqref="D20" xr:uid="{15BFE5EC-52C5-46C6-AF70-BAD5EEBFDE24}">
      <formula1>$A$130:$A$131</formula1>
      <formula2>0</formula2>
    </dataValidation>
    <dataValidation type="list" operator="equal" allowBlank="1" showInputMessage="1" showErrorMessage="1" prompt="wybierz narzędzie PP" sqref="D18" xr:uid="{D0E8EFF7-60ED-49D3-A721-58491F444CE6}">
      <formula1>$A$91:$A$127</formula1>
      <formula2>0</formula2>
    </dataValidation>
    <dataValidation type="list" operator="equal" allowBlank="1" showInputMessage="1" showErrorMessage="1" sqref="D17" xr:uid="{4B084614-C145-4B7C-8991-4DA1EDA05E24}">
      <formula1>$A$85:$A$88</formula1>
      <formula2>0</formula2>
    </dataValidation>
    <dataValidation operator="equal" allowBlank="1" showInputMessage="1" showErrorMessage="1" prompt="zgodnie z właściwym PO" sqref="E11:E13" xr:uid="{781F35BF-8ADE-4901-A721-169F6D327E96}">
      <formula1>0</formula1>
      <formula2>0</formula2>
    </dataValidation>
    <dataValidation type="list" operator="equal" allowBlank="1" showInputMessage="1" showErrorMessage="1" prompt="wybierz Program z listy" sqref="E10" xr:uid="{1267D576-2909-4D43-AF32-6E34862E2D3A}">
      <formula1>$A$65:$A$82</formula1>
      <formula2>0</formula2>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Arkusz18">
    <tabColor theme="2" tint="-0.749992370372631"/>
    <pageSetUpPr fitToPage="1"/>
  </sheetPr>
  <dimension ref="A1:L7"/>
  <sheetViews>
    <sheetView view="pageBreakPreview" zoomScale="85" zoomScaleNormal="100" zoomScaleSheetLayoutView="85" workbookViewId="0">
      <pane ySplit="3" topLeftCell="A4" activePane="bottomLeft" state="frozen"/>
      <selection activeCell="B51" sqref="B51"/>
      <selection pane="bottomLeft" activeCell="G13" sqref="G13"/>
    </sheetView>
  </sheetViews>
  <sheetFormatPr defaultColWidth="9.140625" defaultRowHeight="15" x14ac:dyDescent="0.25"/>
  <cols>
    <col min="1" max="1" width="13.85546875" style="4" customWidth="1"/>
    <col min="2" max="2" width="17" style="4" customWidth="1"/>
    <col min="3" max="3" width="9.140625" style="4"/>
    <col min="4" max="4" width="31" style="4" customWidth="1"/>
    <col min="5" max="6" width="17" style="4" bestFit="1" customWidth="1"/>
    <col min="7" max="7" width="14.85546875" style="4" bestFit="1" customWidth="1"/>
    <col min="8" max="8" width="15.85546875" style="4" bestFit="1" customWidth="1"/>
    <col min="9" max="9" width="46.5703125" style="4" customWidth="1"/>
    <col min="10" max="11" width="12.85546875" style="4" bestFit="1" customWidth="1"/>
    <col min="12" max="12" width="11.5703125" style="4" bestFit="1" customWidth="1"/>
    <col min="13" max="16384" width="9.140625" style="4"/>
  </cols>
  <sheetData>
    <row r="1" spans="1:12" ht="31.5" customHeight="1" x14ac:dyDescent="0.25">
      <c r="A1" s="491" t="s">
        <v>1218</v>
      </c>
      <c r="B1" s="492"/>
      <c r="C1" s="492"/>
      <c r="D1" s="492"/>
      <c r="E1" s="492"/>
      <c r="F1" s="492"/>
      <c r="G1" s="492"/>
      <c r="H1" s="493"/>
      <c r="I1" s="494"/>
    </row>
    <row r="2" spans="1:12" ht="36" customHeight="1" x14ac:dyDescent="0.25">
      <c r="A2" s="495" t="s">
        <v>3</v>
      </c>
      <c r="B2" s="497" t="s">
        <v>1</v>
      </c>
      <c r="C2" s="499" t="s">
        <v>6</v>
      </c>
      <c r="D2" s="500"/>
      <c r="E2" s="503" t="s">
        <v>1219</v>
      </c>
      <c r="F2" s="503"/>
      <c r="G2" s="503" t="s">
        <v>9</v>
      </c>
      <c r="H2" s="503"/>
      <c r="I2" s="504" t="s">
        <v>1220</v>
      </c>
      <c r="J2" s="49"/>
      <c r="K2" s="49"/>
      <c r="L2" s="49"/>
    </row>
    <row r="3" spans="1:12" ht="95.45" customHeight="1" x14ac:dyDescent="0.25">
      <c r="A3" s="496"/>
      <c r="B3" s="498"/>
      <c r="C3" s="501"/>
      <c r="D3" s="502"/>
      <c r="E3" s="50" t="s">
        <v>7</v>
      </c>
      <c r="F3" s="50" t="s">
        <v>1221</v>
      </c>
      <c r="G3" s="497"/>
      <c r="H3" s="497"/>
      <c r="I3" s="499"/>
      <c r="J3" s="58"/>
      <c r="K3" s="58"/>
    </row>
    <row r="4" spans="1:12" ht="95.45" customHeight="1" x14ac:dyDescent="0.25">
      <c r="A4" s="130"/>
      <c r="B4" s="131"/>
      <c r="C4" s="505"/>
      <c r="D4" s="506"/>
      <c r="E4" s="132"/>
      <c r="F4" s="132"/>
      <c r="G4" s="507"/>
      <c r="H4" s="508"/>
      <c r="I4" s="135"/>
      <c r="J4" s="58"/>
      <c r="K4" s="58"/>
    </row>
    <row r="5" spans="1:12" ht="118.5" customHeight="1" x14ac:dyDescent="0.25">
      <c r="A5" s="40"/>
      <c r="B5" s="128"/>
      <c r="C5" s="490"/>
      <c r="D5" s="490"/>
      <c r="E5" s="129"/>
      <c r="F5" s="129"/>
      <c r="G5" s="190"/>
      <c r="H5" s="203"/>
      <c r="I5" s="136"/>
      <c r="J5" s="58"/>
      <c r="K5" s="58"/>
    </row>
    <row r="6" spans="1:12" x14ac:dyDescent="0.25">
      <c r="A6" s="63"/>
      <c r="C6" s="63"/>
      <c r="D6" s="63"/>
      <c r="E6" s="64"/>
      <c r="F6" s="65"/>
      <c r="G6" s="63"/>
      <c r="H6" s="63"/>
      <c r="I6" s="63"/>
    </row>
    <row r="7" spans="1:12" x14ac:dyDescent="0.25">
      <c r="G7" s="51"/>
      <c r="H7" s="51"/>
    </row>
  </sheetData>
  <mergeCells count="11">
    <mergeCell ref="C5:D5"/>
    <mergeCell ref="G5:H5"/>
    <mergeCell ref="A1:I1"/>
    <mergeCell ref="A2:A3"/>
    <mergeCell ref="B2:B3"/>
    <mergeCell ref="C2:D3"/>
    <mergeCell ref="E2:F2"/>
    <mergeCell ref="G2:H3"/>
    <mergeCell ref="I2:I3"/>
    <mergeCell ref="C4:D4"/>
    <mergeCell ref="G4:H4"/>
  </mergeCells>
  <dataValidations count="1">
    <dataValidation type="list" allowBlank="1" showInputMessage="1" showErrorMessage="1" prompt="wybierz narzędzie PP" sqref="B5" xr:uid="{00000000-0002-0000-1200-000000000000}">
      <formula1>skroty_PP</formula1>
    </dataValidation>
  </dataValidations>
  <pageMargins left="0.7" right="0.7" top="0.75" bottom="0.75" header="0.3" footer="0.3"/>
  <pageSetup paperSize="9" scale="48"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Arkusz19">
    <tabColor rgb="FFFFFF00"/>
    <pageSetUpPr fitToPage="1"/>
  </sheetPr>
  <dimension ref="A1:O668"/>
  <sheetViews>
    <sheetView showWhiteSpace="0" view="pageLayout" topLeftCell="A437" zoomScale="98" zoomScaleNormal="100" zoomScaleSheetLayoutView="85" zoomScalePageLayoutView="98" workbookViewId="0">
      <selection activeCell="K440" sqref="K440"/>
    </sheetView>
  </sheetViews>
  <sheetFormatPr defaultColWidth="9.140625" defaultRowHeight="15" x14ac:dyDescent="0.25"/>
  <cols>
    <col min="1" max="1" width="5" style="4" customWidth="1"/>
    <col min="2" max="2" width="16.140625" style="4" customWidth="1"/>
    <col min="3" max="3" width="34.140625" style="4" customWidth="1"/>
    <col min="4" max="4" width="16.85546875" style="4" customWidth="1"/>
    <col min="5" max="5" width="12.5703125" style="4" customWidth="1"/>
    <col min="6" max="6" width="9.140625" style="4"/>
    <col min="7" max="7" width="10.42578125" style="4" customWidth="1"/>
    <col min="8" max="8" width="11.42578125" style="4" customWidth="1"/>
    <col min="9" max="9" width="11.85546875" style="4" customWidth="1"/>
    <col min="10" max="10" width="11" style="4" customWidth="1"/>
    <col min="11" max="11" width="65.85546875" style="4" customWidth="1"/>
    <col min="12" max="12" width="11.7109375" style="4" customWidth="1"/>
    <col min="13" max="13" width="14" style="4" customWidth="1"/>
    <col min="14" max="14" width="13.140625" style="4" customWidth="1"/>
    <col min="15" max="16384" width="9.140625" style="4"/>
  </cols>
  <sheetData>
    <row r="1" spans="1:15" ht="39.75" customHeight="1" x14ac:dyDescent="0.25">
      <c r="A1" s="510" t="s">
        <v>17</v>
      </c>
      <c r="B1" s="510"/>
      <c r="C1" s="510"/>
      <c r="D1" s="510"/>
      <c r="E1" s="510"/>
      <c r="F1" s="510"/>
      <c r="G1" s="510"/>
      <c r="H1" s="510"/>
      <c r="I1" s="510"/>
      <c r="J1" s="510"/>
      <c r="K1" s="510"/>
      <c r="L1" s="510"/>
      <c r="M1" s="510"/>
      <c r="N1" s="510"/>
    </row>
    <row r="2" spans="1:15" ht="75" customHeight="1" x14ac:dyDescent="0.25">
      <c r="A2" s="509" t="s">
        <v>13</v>
      </c>
      <c r="B2" s="509" t="s">
        <v>18</v>
      </c>
      <c r="C2" s="509" t="s">
        <v>19</v>
      </c>
      <c r="D2" s="509" t="s">
        <v>20</v>
      </c>
      <c r="E2" s="509" t="s">
        <v>21</v>
      </c>
      <c r="F2" s="509"/>
      <c r="G2" s="509"/>
      <c r="H2" s="509"/>
      <c r="I2" s="509" t="s">
        <v>22</v>
      </c>
      <c r="J2" s="509" t="s">
        <v>23</v>
      </c>
      <c r="K2" s="509" t="s">
        <v>24</v>
      </c>
      <c r="L2" s="509" t="s">
        <v>25</v>
      </c>
      <c r="M2" s="509" t="s">
        <v>26</v>
      </c>
      <c r="N2" s="509" t="s">
        <v>27</v>
      </c>
    </row>
    <row r="3" spans="1:15" ht="30" x14ac:dyDescent="0.25">
      <c r="A3" s="509"/>
      <c r="B3" s="509"/>
      <c r="C3" s="509"/>
      <c r="D3" s="509"/>
      <c r="E3" s="5" t="s">
        <v>28</v>
      </c>
      <c r="F3" s="5" t="s">
        <v>29</v>
      </c>
      <c r="G3" s="69" t="s">
        <v>30</v>
      </c>
      <c r="H3" s="5" t="s">
        <v>31</v>
      </c>
      <c r="I3" s="509"/>
      <c r="J3" s="509"/>
      <c r="K3" s="509"/>
      <c r="L3" s="509"/>
      <c r="M3" s="509"/>
      <c r="N3" s="509"/>
    </row>
    <row r="4" spans="1:15" ht="63" customHeight="1" x14ac:dyDescent="0.25">
      <c r="A4" s="70">
        <v>1</v>
      </c>
      <c r="B4" s="44" t="s">
        <v>2478</v>
      </c>
      <c r="C4" s="44" t="s">
        <v>32</v>
      </c>
      <c r="D4" s="44" t="s">
        <v>893</v>
      </c>
      <c r="E4" s="44" t="s">
        <v>894</v>
      </c>
      <c r="F4" s="44" t="s">
        <v>33</v>
      </c>
      <c r="G4" s="44" t="s">
        <v>34</v>
      </c>
      <c r="H4" s="44" t="s">
        <v>35</v>
      </c>
      <c r="I4" s="45">
        <v>41640</v>
      </c>
      <c r="J4" s="45">
        <v>43131</v>
      </c>
      <c r="K4" s="44" t="s">
        <v>36</v>
      </c>
      <c r="L4" s="46">
        <v>2245029.4700000002</v>
      </c>
      <c r="M4" s="60">
        <v>2209763.02</v>
      </c>
      <c r="N4" s="61">
        <v>1878298.56</v>
      </c>
    </row>
    <row r="5" spans="1:15" ht="64.5" customHeight="1" x14ac:dyDescent="0.25">
      <c r="A5" s="70">
        <v>2</v>
      </c>
      <c r="B5" s="44" t="s">
        <v>2479</v>
      </c>
      <c r="C5" s="44" t="s">
        <v>37</v>
      </c>
      <c r="D5" s="44" t="s">
        <v>895</v>
      </c>
      <c r="E5" s="44" t="s">
        <v>896</v>
      </c>
      <c r="F5" s="44" t="s">
        <v>39</v>
      </c>
      <c r="G5" s="44" t="s">
        <v>40</v>
      </c>
      <c r="H5" s="44" t="s">
        <v>41</v>
      </c>
      <c r="I5" s="45">
        <v>41640</v>
      </c>
      <c r="J5" s="45">
        <v>43373</v>
      </c>
      <c r="K5" s="44" t="s">
        <v>42</v>
      </c>
      <c r="L5" s="46">
        <v>3868144.56</v>
      </c>
      <c r="M5" s="60">
        <v>3868144.56</v>
      </c>
      <c r="N5" s="61">
        <v>3287922.87</v>
      </c>
      <c r="O5" s="47"/>
    </row>
    <row r="6" spans="1:15" ht="63.75" customHeight="1" x14ac:dyDescent="0.25">
      <c r="A6" s="70">
        <v>3</v>
      </c>
      <c r="B6" s="44" t="s">
        <v>2480</v>
      </c>
      <c r="C6" s="44" t="s">
        <v>897</v>
      </c>
      <c r="D6" s="44" t="s">
        <v>898</v>
      </c>
      <c r="E6" s="44" t="s">
        <v>896</v>
      </c>
      <c r="F6" s="44" t="s">
        <v>44</v>
      </c>
      <c r="G6" s="44" t="s">
        <v>45</v>
      </c>
      <c r="H6" s="44" t="s">
        <v>2481</v>
      </c>
      <c r="I6" s="45">
        <v>41640</v>
      </c>
      <c r="J6" s="45">
        <v>43465</v>
      </c>
      <c r="K6" s="44" t="s">
        <v>46</v>
      </c>
      <c r="L6" s="46">
        <v>4192150</v>
      </c>
      <c r="M6" s="60">
        <v>3832448.29</v>
      </c>
      <c r="N6" s="61">
        <v>3400000</v>
      </c>
      <c r="O6" s="47"/>
    </row>
    <row r="7" spans="1:15" ht="73.5" customHeight="1" x14ac:dyDescent="0.25">
      <c r="A7" s="70">
        <v>4</v>
      </c>
      <c r="B7" s="44" t="s">
        <v>2482</v>
      </c>
      <c r="C7" s="44" t="s">
        <v>2483</v>
      </c>
      <c r="D7" s="44" t="s">
        <v>899</v>
      </c>
      <c r="E7" s="44" t="s">
        <v>894</v>
      </c>
      <c r="F7" s="44" t="s">
        <v>395</v>
      </c>
      <c r="G7" s="44" t="s">
        <v>48</v>
      </c>
      <c r="H7" s="44" t="s">
        <v>49</v>
      </c>
      <c r="I7" s="45">
        <v>41640</v>
      </c>
      <c r="J7" s="45">
        <v>43100</v>
      </c>
      <c r="K7" s="44" t="s">
        <v>50</v>
      </c>
      <c r="L7" s="46">
        <v>5231134.59</v>
      </c>
      <c r="M7" s="60">
        <v>4949567.96</v>
      </c>
      <c r="N7" s="61">
        <v>4207132.76</v>
      </c>
      <c r="O7" s="47"/>
    </row>
    <row r="8" spans="1:15" ht="73.5" customHeight="1" x14ac:dyDescent="0.25">
      <c r="A8" s="70">
        <v>5</v>
      </c>
      <c r="B8" s="44" t="s">
        <v>2484</v>
      </c>
      <c r="C8" s="44" t="s">
        <v>900</v>
      </c>
      <c r="D8" s="44" t="s">
        <v>2485</v>
      </c>
      <c r="E8" s="44" t="s">
        <v>901</v>
      </c>
      <c r="F8" s="44" t="s">
        <v>902</v>
      </c>
      <c r="G8" s="44" t="s">
        <v>903</v>
      </c>
      <c r="H8" s="44" t="s">
        <v>1329</v>
      </c>
      <c r="I8" s="45">
        <v>41640</v>
      </c>
      <c r="J8" s="45">
        <v>43251</v>
      </c>
      <c r="K8" s="44" t="s">
        <v>904</v>
      </c>
      <c r="L8" s="46">
        <v>5325353.13</v>
      </c>
      <c r="M8" s="60">
        <v>5217285.13</v>
      </c>
      <c r="N8" s="61">
        <v>5018031.95</v>
      </c>
      <c r="O8" s="47"/>
    </row>
    <row r="9" spans="1:15" ht="62.25" customHeight="1" x14ac:dyDescent="0.25">
      <c r="A9" s="70">
        <v>6</v>
      </c>
      <c r="B9" s="44" t="s">
        <v>2486</v>
      </c>
      <c r="C9" s="44" t="s">
        <v>51</v>
      </c>
      <c r="D9" s="44" t="s">
        <v>905</v>
      </c>
      <c r="E9" s="44" t="s">
        <v>906</v>
      </c>
      <c r="F9" s="44" t="s">
        <v>54</v>
      </c>
      <c r="G9" s="44" t="s">
        <v>55</v>
      </c>
      <c r="H9" s="44" t="s">
        <v>56</v>
      </c>
      <c r="I9" s="45">
        <v>41640</v>
      </c>
      <c r="J9" s="45">
        <v>43465</v>
      </c>
      <c r="K9" s="44" t="s">
        <v>2487</v>
      </c>
      <c r="L9" s="46">
        <v>10764860.039999999</v>
      </c>
      <c r="M9" s="60">
        <v>3959965.9</v>
      </c>
      <c r="N9" s="61">
        <v>3400000</v>
      </c>
      <c r="O9" s="47"/>
    </row>
    <row r="10" spans="1:15" ht="63" customHeight="1" x14ac:dyDescent="0.25">
      <c r="A10" s="70">
        <v>7</v>
      </c>
      <c r="B10" s="44" t="s">
        <v>2488</v>
      </c>
      <c r="C10" s="44" t="s">
        <v>907</v>
      </c>
      <c r="D10" s="44" t="s">
        <v>908</v>
      </c>
      <c r="E10" s="44" t="s">
        <v>909</v>
      </c>
      <c r="F10" s="44" t="s">
        <v>58</v>
      </c>
      <c r="G10" s="44" t="s">
        <v>59</v>
      </c>
      <c r="H10" s="44" t="s">
        <v>60</v>
      </c>
      <c r="I10" s="45">
        <v>41640</v>
      </c>
      <c r="J10" s="45">
        <v>42825</v>
      </c>
      <c r="K10" s="44" t="s">
        <v>1330</v>
      </c>
      <c r="L10" s="46">
        <v>695698</v>
      </c>
      <c r="M10" s="60">
        <v>695698</v>
      </c>
      <c r="N10" s="61">
        <v>556558.4</v>
      </c>
      <c r="O10" s="47"/>
    </row>
    <row r="11" spans="1:15" ht="46.5" customHeight="1" x14ac:dyDescent="0.25">
      <c r="A11" s="70">
        <v>8</v>
      </c>
      <c r="B11" s="44" t="s">
        <v>2489</v>
      </c>
      <c r="C11" s="44" t="s">
        <v>61</v>
      </c>
      <c r="D11" s="44" t="s">
        <v>910</v>
      </c>
      <c r="E11" s="44" t="s">
        <v>906</v>
      </c>
      <c r="F11" s="44" t="s">
        <v>62</v>
      </c>
      <c r="G11" s="44" t="s">
        <v>63</v>
      </c>
      <c r="H11" s="44" t="s">
        <v>64</v>
      </c>
      <c r="I11" s="45">
        <v>41640</v>
      </c>
      <c r="J11" s="45">
        <v>43069</v>
      </c>
      <c r="K11" s="44" t="s">
        <v>65</v>
      </c>
      <c r="L11" s="46">
        <v>7016630.2400000002</v>
      </c>
      <c r="M11" s="60">
        <v>5429430.5599999996</v>
      </c>
      <c r="N11" s="61">
        <v>4740330.5999999996</v>
      </c>
      <c r="O11" s="47"/>
    </row>
    <row r="12" spans="1:15" ht="74.25" customHeight="1" x14ac:dyDescent="0.25">
      <c r="A12" s="70">
        <v>9</v>
      </c>
      <c r="B12" s="44" t="s">
        <v>2490</v>
      </c>
      <c r="C12" s="44" t="s">
        <v>66</v>
      </c>
      <c r="D12" s="44" t="s">
        <v>911</v>
      </c>
      <c r="E12" s="44" t="s">
        <v>912</v>
      </c>
      <c r="F12" s="44" t="s">
        <v>68</v>
      </c>
      <c r="G12" s="44" t="s">
        <v>69</v>
      </c>
      <c r="H12" s="44" t="s">
        <v>70</v>
      </c>
      <c r="I12" s="45">
        <v>41640</v>
      </c>
      <c r="J12" s="45">
        <v>43190</v>
      </c>
      <c r="K12" s="44" t="s">
        <v>71</v>
      </c>
      <c r="L12" s="46">
        <v>3641600.56</v>
      </c>
      <c r="M12" s="60">
        <v>3444393.46</v>
      </c>
      <c r="N12" s="61">
        <v>2927734.44</v>
      </c>
      <c r="O12" s="47"/>
    </row>
    <row r="13" spans="1:15" ht="64.5" customHeight="1" x14ac:dyDescent="0.25">
      <c r="A13" s="70">
        <v>10</v>
      </c>
      <c r="B13" s="44" t="s">
        <v>2491</v>
      </c>
      <c r="C13" s="44" t="s">
        <v>913</v>
      </c>
      <c r="D13" s="44" t="s">
        <v>914</v>
      </c>
      <c r="E13" s="44" t="s">
        <v>912</v>
      </c>
      <c r="F13" s="44" t="s">
        <v>610</v>
      </c>
      <c r="G13" s="44" t="s">
        <v>611</v>
      </c>
      <c r="H13" s="44" t="s">
        <v>915</v>
      </c>
      <c r="I13" s="45">
        <v>41640</v>
      </c>
      <c r="J13" s="45">
        <v>43098</v>
      </c>
      <c r="K13" s="44" t="s">
        <v>916</v>
      </c>
      <c r="L13" s="46">
        <v>1143205.02</v>
      </c>
      <c r="M13" s="60">
        <v>670091.81999999995</v>
      </c>
      <c r="N13" s="61">
        <v>576603.43999999994</v>
      </c>
      <c r="O13" s="47"/>
    </row>
    <row r="14" spans="1:15" ht="45" x14ac:dyDescent="0.25">
      <c r="A14" s="70">
        <v>11</v>
      </c>
      <c r="B14" s="44" t="s">
        <v>2492</v>
      </c>
      <c r="C14" s="44" t="s">
        <v>2493</v>
      </c>
      <c r="D14" s="44" t="s">
        <v>917</v>
      </c>
      <c r="E14" s="44" t="s">
        <v>909</v>
      </c>
      <c r="F14" s="44" t="s">
        <v>72</v>
      </c>
      <c r="G14" s="44" t="s">
        <v>73</v>
      </c>
      <c r="H14" s="44" t="s">
        <v>74</v>
      </c>
      <c r="I14" s="45">
        <v>41640</v>
      </c>
      <c r="J14" s="45">
        <v>43069</v>
      </c>
      <c r="K14" s="44" t="s">
        <v>75</v>
      </c>
      <c r="L14" s="46">
        <v>3640587.8</v>
      </c>
      <c r="M14" s="60">
        <v>3634070.38</v>
      </c>
      <c r="N14" s="61">
        <v>3197227.56</v>
      </c>
      <c r="O14" s="47"/>
    </row>
    <row r="15" spans="1:15" ht="102.75" customHeight="1" x14ac:dyDescent="0.25">
      <c r="A15" s="70">
        <v>12</v>
      </c>
      <c r="B15" s="44" t="s">
        <v>2494</v>
      </c>
      <c r="C15" s="44" t="s">
        <v>76</v>
      </c>
      <c r="D15" s="44" t="s">
        <v>918</v>
      </c>
      <c r="E15" s="44" t="s">
        <v>894</v>
      </c>
      <c r="F15" s="44" t="s">
        <v>77</v>
      </c>
      <c r="G15" s="44" t="s">
        <v>78</v>
      </c>
      <c r="H15" s="44" t="s">
        <v>79</v>
      </c>
      <c r="I15" s="45">
        <v>41640</v>
      </c>
      <c r="J15" s="45">
        <v>43100</v>
      </c>
      <c r="K15" s="44" t="s">
        <v>2495</v>
      </c>
      <c r="L15" s="46">
        <v>3587797.58</v>
      </c>
      <c r="M15" s="60">
        <v>3498419.87</v>
      </c>
      <c r="N15" s="61">
        <v>3040294.95</v>
      </c>
      <c r="O15" s="47"/>
    </row>
    <row r="16" spans="1:15" ht="114.75" customHeight="1" x14ac:dyDescent="0.25">
      <c r="A16" s="70">
        <v>13</v>
      </c>
      <c r="B16" s="44" t="s">
        <v>2496</v>
      </c>
      <c r="C16" s="44" t="s">
        <v>80</v>
      </c>
      <c r="D16" s="44" t="s">
        <v>919</v>
      </c>
      <c r="E16" s="44" t="s">
        <v>920</v>
      </c>
      <c r="F16" s="44" t="s">
        <v>82</v>
      </c>
      <c r="G16" s="44" t="s">
        <v>83</v>
      </c>
      <c r="H16" s="44" t="s">
        <v>84</v>
      </c>
      <c r="I16" s="45">
        <v>41640</v>
      </c>
      <c r="J16" s="45">
        <v>43039</v>
      </c>
      <c r="K16" s="44" t="s">
        <v>2497</v>
      </c>
      <c r="L16" s="46">
        <v>1597465.82</v>
      </c>
      <c r="M16" s="60">
        <v>1597465.82</v>
      </c>
      <c r="N16" s="61">
        <v>1404825.2</v>
      </c>
      <c r="O16" s="47"/>
    </row>
    <row r="17" spans="1:15" ht="89.25" customHeight="1" x14ac:dyDescent="0.25">
      <c r="A17" s="70">
        <v>14</v>
      </c>
      <c r="B17" s="44" t="s">
        <v>2498</v>
      </c>
      <c r="C17" s="44" t="s">
        <v>1105</v>
      </c>
      <c r="D17" s="44" t="s">
        <v>1331</v>
      </c>
      <c r="E17" s="44" t="s">
        <v>909</v>
      </c>
      <c r="F17" s="44" t="s">
        <v>1106</v>
      </c>
      <c r="G17" s="44" t="s">
        <v>1107</v>
      </c>
      <c r="H17" s="44" t="s">
        <v>1151</v>
      </c>
      <c r="I17" s="45">
        <v>41640</v>
      </c>
      <c r="J17" s="45">
        <v>43281</v>
      </c>
      <c r="K17" s="44" t="s">
        <v>1108</v>
      </c>
      <c r="L17" s="46">
        <v>3421870.79</v>
      </c>
      <c r="M17" s="60">
        <v>3381338.11</v>
      </c>
      <c r="N17" s="61">
        <v>2740959.39</v>
      </c>
      <c r="O17" s="47"/>
    </row>
    <row r="18" spans="1:15" ht="104.25" customHeight="1" x14ac:dyDescent="0.25">
      <c r="A18" s="70">
        <v>15</v>
      </c>
      <c r="B18" s="44" t="s">
        <v>2499</v>
      </c>
      <c r="C18" s="44" t="s">
        <v>921</v>
      </c>
      <c r="D18" s="44" t="s">
        <v>922</v>
      </c>
      <c r="E18" s="44" t="s">
        <v>923</v>
      </c>
      <c r="F18" s="44" t="s">
        <v>924</v>
      </c>
      <c r="G18" s="44" t="s">
        <v>925</v>
      </c>
      <c r="H18" s="44" t="s">
        <v>926</v>
      </c>
      <c r="I18" s="45">
        <v>41640</v>
      </c>
      <c r="J18" s="45">
        <v>43281</v>
      </c>
      <c r="K18" s="44" t="s">
        <v>2092</v>
      </c>
      <c r="L18" s="46">
        <v>5472409.2999999998</v>
      </c>
      <c r="M18" s="60">
        <v>3989313.69</v>
      </c>
      <c r="N18" s="61">
        <v>3400000</v>
      </c>
      <c r="O18" s="47"/>
    </row>
    <row r="19" spans="1:15" ht="54.75" customHeight="1" x14ac:dyDescent="0.25">
      <c r="A19" s="70">
        <v>16</v>
      </c>
      <c r="B19" s="44" t="s">
        <v>2500</v>
      </c>
      <c r="C19" s="44" t="s">
        <v>1332</v>
      </c>
      <c r="D19" s="44" t="s">
        <v>927</v>
      </c>
      <c r="E19" s="44" t="s">
        <v>928</v>
      </c>
      <c r="F19" s="44" t="s">
        <v>87</v>
      </c>
      <c r="G19" s="44" t="s">
        <v>88</v>
      </c>
      <c r="H19" s="44" t="s">
        <v>89</v>
      </c>
      <c r="I19" s="45">
        <v>41640</v>
      </c>
      <c r="J19" s="45">
        <v>43281</v>
      </c>
      <c r="K19" s="44" t="s">
        <v>2501</v>
      </c>
      <c r="L19" s="46">
        <v>2548236.2999999998</v>
      </c>
      <c r="M19" s="60">
        <v>2513081.02</v>
      </c>
      <c r="N19" s="61">
        <v>2266745.98</v>
      </c>
      <c r="O19" s="47"/>
    </row>
    <row r="20" spans="1:15" ht="69.75" customHeight="1" x14ac:dyDescent="0.25">
      <c r="A20" s="70">
        <v>17</v>
      </c>
      <c r="B20" s="44" t="s">
        <v>2502</v>
      </c>
      <c r="C20" s="44" t="s">
        <v>1110</v>
      </c>
      <c r="D20" s="44" t="s">
        <v>1109</v>
      </c>
      <c r="E20" s="44" t="s">
        <v>912</v>
      </c>
      <c r="F20" s="44" t="s">
        <v>237</v>
      </c>
      <c r="G20" s="44" t="s">
        <v>467</v>
      </c>
      <c r="H20" s="44" t="s">
        <v>2503</v>
      </c>
      <c r="I20" s="45">
        <v>41640</v>
      </c>
      <c r="J20" s="45">
        <v>43099</v>
      </c>
      <c r="K20" s="44" t="s">
        <v>1333</v>
      </c>
      <c r="L20" s="46">
        <v>1812272.32</v>
      </c>
      <c r="M20" s="60">
        <v>1812272.32</v>
      </c>
      <c r="N20" s="61">
        <v>1540431.47</v>
      </c>
      <c r="O20" s="47"/>
    </row>
    <row r="21" spans="1:15" ht="45" x14ac:dyDescent="0.25">
      <c r="A21" s="70">
        <v>18</v>
      </c>
      <c r="B21" s="44" t="s">
        <v>2504</v>
      </c>
      <c r="C21" s="44" t="s">
        <v>90</v>
      </c>
      <c r="D21" s="44" t="s">
        <v>929</v>
      </c>
      <c r="E21" s="44" t="s">
        <v>930</v>
      </c>
      <c r="F21" s="44" t="s">
        <v>92</v>
      </c>
      <c r="G21" s="44" t="s">
        <v>93</v>
      </c>
      <c r="H21" s="44" t="s">
        <v>1334</v>
      </c>
      <c r="I21" s="45">
        <v>41640</v>
      </c>
      <c r="J21" s="45">
        <v>43281</v>
      </c>
      <c r="K21" s="44" t="s">
        <v>94</v>
      </c>
      <c r="L21" s="46">
        <v>5585369.3899999997</v>
      </c>
      <c r="M21" s="60">
        <v>3999682.8</v>
      </c>
      <c r="N21" s="61">
        <v>3399730.38</v>
      </c>
      <c r="O21" s="47"/>
    </row>
    <row r="22" spans="1:15" ht="84" customHeight="1" x14ac:dyDescent="0.25">
      <c r="A22" s="70">
        <v>19</v>
      </c>
      <c r="B22" s="44" t="s">
        <v>2505</v>
      </c>
      <c r="C22" s="44" t="s">
        <v>931</v>
      </c>
      <c r="D22" s="44" t="s">
        <v>932</v>
      </c>
      <c r="E22" s="44" t="s">
        <v>933</v>
      </c>
      <c r="F22" s="44" t="s">
        <v>934</v>
      </c>
      <c r="G22" s="44" t="s">
        <v>935</v>
      </c>
      <c r="H22" s="44" t="s">
        <v>1335</v>
      </c>
      <c r="I22" s="45">
        <v>41640</v>
      </c>
      <c r="J22" s="45">
        <v>43190</v>
      </c>
      <c r="K22" s="44" t="s">
        <v>936</v>
      </c>
      <c r="L22" s="46">
        <v>14683173.48</v>
      </c>
      <c r="M22" s="60">
        <v>8000000</v>
      </c>
      <c r="N22" s="61">
        <v>6800000</v>
      </c>
      <c r="O22" s="47"/>
    </row>
    <row r="23" spans="1:15" ht="45" x14ac:dyDescent="0.25">
      <c r="A23" s="70">
        <v>20</v>
      </c>
      <c r="B23" s="44" t="s">
        <v>1336</v>
      </c>
      <c r="C23" s="44" t="s">
        <v>95</v>
      </c>
      <c r="D23" s="44" t="s">
        <v>937</v>
      </c>
      <c r="E23" s="44" t="s">
        <v>928</v>
      </c>
      <c r="F23" s="44" t="s">
        <v>811</v>
      </c>
      <c r="G23" s="44" t="s">
        <v>96</v>
      </c>
      <c r="H23" s="44" t="s">
        <v>97</v>
      </c>
      <c r="I23" s="45">
        <v>41640</v>
      </c>
      <c r="J23" s="45">
        <v>43100</v>
      </c>
      <c r="K23" s="44" t="s">
        <v>98</v>
      </c>
      <c r="L23" s="46">
        <v>3366061.23</v>
      </c>
      <c r="M23" s="60">
        <v>3366061.23</v>
      </c>
      <c r="N23" s="61">
        <v>2692848.98</v>
      </c>
      <c r="O23" s="47"/>
    </row>
    <row r="24" spans="1:15" ht="125.25" customHeight="1" x14ac:dyDescent="0.25">
      <c r="A24" s="70">
        <v>21</v>
      </c>
      <c r="B24" s="44" t="s">
        <v>1337</v>
      </c>
      <c r="C24" s="44" t="s">
        <v>1338</v>
      </c>
      <c r="D24" s="44" t="s">
        <v>99</v>
      </c>
      <c r="E24" s="44" t="s">
        <v>909</v>
      </c>
      <c r="F24" s="44" t="s">
        <v>72</v>
      </c>
      <c r="G24" s="44" t="s">
        <v>100</v>
      </c>
      <c r="H24" s="44" t="s">
        <v>101</v>
      </c>
      <c r="I24" s="45">
        <v>41640</v>
      </c>
      <c r="J24" s="45">
        <v>42916</v>
      </c>
      <c r="K24" s="44" t="s">
        <v>2506</v>
      </c>
      <c r="L24" s="46">
        <v>4010327.47</v>
      </c>
      <c r="M24" s="60">
        <v>3923709.61</v>
      </c>
      <c r="N24" s="61">
        <v>3177147.4</v>
      </c>
      <c r="O24" s="47"/>
    </row>
    <row r="25" spans="1:15" ht="102.75" customHeight="1" x14ac:dyDescent="0.25">
      <c r="A25" s="70">
        <v>22</v>
      </c>
      <c r="B25" s="44" t="s">
        <v>1339</v>
      </c>
      <c r="C25" s="44" t="s">
        <v>102</v>
      </c>
      <c r="D25" s="44" t="s">
        <v>938</v>
      </c>
      <c r="E25" s="44" t="s">
        <v>939</v>
      </c>
      <c r="F25" s="44" t="s">
        <v>104</v>
      </c>
      <c r="G25" s="44" t="s">
        <v>105</v>
      </c>
      <c r="H25" s="44" t="s">
        <v>106</v>
      </c>
      <c r="I25" s="45">
        <v>41640</v>
      </c>
      <c r="J25" s="45">
        <v>43190</v>
      </c>
      <c r="K25" s="44" t="s">
        <v>1340</v>
      </c>
      <c r="L25" s="46">
        <v>5308448.08</v>
      </c>
      <c r="M25" s="60">
        <v>3981186</v>
      </c>
      <c r="N25" s="61">
        <v>3397736.91</v>
      </c>
      <c r="O25" s="47"/>
    </row>
    <row r="26" spans="1:15" ht="33.75" x14ac:dyDescent="0.25">
      <c r="A26" s="70">
        <v>23</v>
      </c>
      <c r="B26" s="44" t="s">
        <v>1341</v>
      </c>
      <c r="C26" s="44" t="s">
        <v>108</v>
      </c>
      <c r="D26" s="44" t="s">
        <v>940</v>
      </c>
      <c r="E26" s="44" t="s">
        <v>909</v>
      </c>
      <c r="F26" s="44" t="s">
        <v>109</v>
      </c>
      <c r="G26" s="44" t="s">
        <v>110</v>
      </c>
      <c r="H26" s="44" t="s">
        <v>1342</v>
      </c>
      <c r="I26" s="45">
        <v>41640</v>
      </c>
      <c r="J26" s="45">
        <v>43100</v>
      </c>
      <c r="K26" s="44" t="s">
        <v>111</v>
      </c>
      <c r="L26" s="46">
        <v>2270411.63</v>
      </c>
      <c r="M26" s="60">
        <v>1902218.3</v>
      </c>
      <c r="N26" s="61">
        <v>1551782.45</v>
      </c>
      <c r="O26" s="47"/>
    </row>
    <row r="27" spans="1:15" ht="120" customHeight="1" x14ac:dyDescent="0.25">
      <c r="A27" s="70">
        <v>24</v>
      </c>
      <c r="B27" s="44" t="s">
        <v>1343</v>
      </c>
      <c r="C27" s="44" t="s">
        <v>941</v>
      </c>
      <c r="D27" s="44" t="s">
        <v>942</v>
      </c>
      <c r="E27" s="44" t="s">
        <v>909</v>
      </c>
      <c r="F27" s="44" t="s">
        <v>112</v>
      </c>
      <c r="G27" s="44" t="s">
        <v>113</v>
      </c>
      <c r="H27" s="44" t="s">
        <v>114</v>
      </c>
      <c r="I27" s="45">
        <v>41640</v>
      </c>
      <c r="J27" s="45">
        <v>43220</v>
      </c>
      <c r="K27" s="44" t="s">
        <v>2507</v>
      </c>
      <c r="L27" s="46">
        <v>9761445</v>
      </c>
      <c r="M27" s="60">
        <v>4000000</v>
      </c>
      <c r="N27" s="61">
        <v>3200000</v>
      </c>
      <c r="O27" s="47"/>
    </row>
    <row r="28" spans="1:15" ht="134.25" customHeight="1" x14ac:dyDescent="0.25">
      <c r="A28" s="70">
        <v>25</v>
      </c>
      <c r="B28" s="44" t="s">
        <v>1344</v>
      </c>
      <c r="C28" s="44" t="s">
        <v>115</v>
      </c>
      <c r="D28" s="44" t="s">
        <v>116</v>
      </c>
      <c r="E28" s="44" t="s">
        <v>930</v>
      </c>
      <c r="F28" s="44" t="s">
        <v>2508</v>
      </c>
      <c r="G28" s="44" t="s">
        <v>117</v>
      </c>
      <c r="H28" s="44" t="s">
        <v>118</v>
      </c>
      <c r="I28" s="45">
        <v>41640</v>
      </c>
      <c r="J28" s="45">
        <v>43100</v>
      </c>
      <c r="K28" s="44" t="s">
        <v>2509</v>
      </c>
      <c r="L28" s="46">
        <v>3472477.81</v>
      </c>
      <c r="M28" s="60">
        <v>3348739.39</v>
      </c>
      <c r="N28" s="61">
        <v>2846428.48</v>
      </c>
      <c r="O28" s="47"/>
    </row>
    <row r="29" spans="1:15" ht="126" customHeight="1" x14ac:dyDescent="0.25">
      <c r="A29" s="70">
        <v>26</v>
      </c>
      <c r="B29" s="44" t="s">
        <v>1345</v>
      </c>
      <c r="C29" s="44" t="s">
        <v>119</v>
      </c>
      <c r="D29" s="44" t="s">
        <v>943</v>
      </c>
      <c r="E29" s="44" t="s">
        <v>930</v>
      </c>
      <c r="F29" s="44" t="s">
        <v>120</v>
      </c>
      <c r="G29" s="44" t="s">
        <v>121</v>
      </c>
      <c r="H29" s="44" t="s">
        <v>122</v>
      </c>
      <c r="I29" s="45">
        <v>41640</v>
      </c>
      <c r="J29" s="45">
        <v>43100</v>
      </c>
      <c r="K29" s="44" t="s">
        <v>2510</v>
      </c>
      <c r="L29" s="46">
        <v>2849512.9</v>
      </c>
      <c r="M29" s="60">
        <v>2705160</v>
      </c>
      <c r="N29" s="61">
        <v>2299386</v>
      </c>
      <c r="O29" s="47"/>
    </row>
    <row r="30" spans="1:15" ht="67.5" x14ac:dyDescent="0.25">
      <c r="A30" s="70">
        <v>27</v>
      </c>
      <c r="B30" s="44" t="s">
        <v>1346</v>
      </c>
      <c r="C30" s="44" t="s">
        <v>944</v>
      </c>
      <c r="D30" s="44" t="s">
        <v>945</v>
      </c>
      <c r="E30" s="44" t="s">
        <v>894</v>
      </c>
      <c r="F30" s="44" t="s">
        <v>123</v>
      </c>
      <c r="G30" s="44" t="s">
        <v>124</v>
      </c>
      <c r="H30" s="44" t="s">
        <v>125</v>
      </c>
      <c r="I30" s="45">
        <v>41640</v>
      </c>
      <c r="J30" s="45">
        <v>43100</v>
      </c>
      <c r="K30" s="44" t="s">
        <v>1347</v>
      </c>
      <c r="L30" s="46">
        <v>3923150.5</v>
      </c>
      <c r="M30" s="60">
        <v>3813420.94</v>
      </c>
      <c r="N30" s="61">
        <v>3399994.15</v>
      </c>
      <c r="O30" s="47"/>
    </row>
    <row r="31" spans="1:15" ht="80.25" customHeight="1" x14ac:dyDescent="0.25">
      <c r="A31" s="70">
        <v>28</v>
      </c>
      <c r="B31" s="44" t="s">
        <v>1348</v>
      </c>
      <c r="C31" s="44" t="s">
        <v>126</v>
      </c>
      <c r="D31" s="44" t="s">
        <v>946</v>
      </c>
      <c r="E31" s="44" t="s">
        <v>894</v>
      </c>
      <c r="F31" s="44" t="s">
        <v>127</v>
      </c>
      <c r="G31" s="44" t="s">
        <v>128</v>
      </c>
      <c r="H31" s="44" t="s">
        <v>1349</v>
      </c>
      <c r="I31" s="45">
        <v>41640</v>
      </c>
      <c r="J31" s="45">
        <v>43343</v>
      </c>
      <c r="K31" s="44" t="s">
        <v>129</v>
      </c>
      <c r="L31" s="46">
        <v>3944526.62</v>
      </c>
      <c r="M31" s="60">
        <v>3934526.62</v>
      </c>
      <c r="N31" s="61">
        <v>3391813.85</v>
      </c>
      <c r="O31" s="47"/>
    </row>
    <row r="32" spans="1:15" ht="84" customHeight="1" x14ac:dyDescent="0.25">
      <c r="A32" s="70">
        <v>29</v>
      </c>
      <c r="B32" s="44" t="s">
        <v>1350</v>
      </c>
      <c r="C32" s="44" t="s">
        <v>130</v>
      </c>
      <c r="D32" s="44" t="s">
        <v>131</v>
      </c>
      <c r="E32" s="44" t="s">
        <v>930</v>
      </c>
      <c r="F32" s="44" t="s">
        <v>132</v>
      </c>
      <c r="G32" s="44" t="s">
        <v>133</v>
      </c>
      <c r="H32" s="44" t="s">
        <v>134</v>
      </c>
      <c r="I32" s="45">
        <v>41640</v>
      </c>
      <c r="J32" s="45">
        <v>43156</v>
      </c>
      <c r="K32" s="44" t="s">
        <v>135</v>
      </c>
      <c r="L32" s="46">
        <v>10711194.41</v>
      </c>
      <c r="M32" s="60">
        <v>3800000</v>
      </c>
      <c r="N32" s="61">
        <v>3400000</v>
      </c>
      <c r="O32" s="47"/>
    </row>
    <row r="33" spans="1:15" ht="104.25" customHeight="1" x14ac:dyDescent="0.25">
      <c r="A33" s="70">
        <v>30</v>
      </c>
      <c r="B33" s="44" t="s">
        <v>1351</v>
      </c>
      <c r="C33" s="44" t="s">
        <v>947</v>
      </c>
      <c r="D33" s="44" t="s">
        <v>948</v>
      </c>
      <c r="E33" s="44" t="s">
        <v>949</v>
      </c>
      <c r="F33" s="44" t="s">
        <v>137</v>
      </c>
      <c r="G33" s="44" t="s">
        <v>138</v>
      </c>
      <c r="H33" s="44" t="s">
        <v>139</v>
      </c>
      <c r="I33" s="45">
        <v>41640</v>
      </c>
      <c r="J33" s="45">
        <v>43373</v>
      </c>
      <c r="K33" s="44" t="s">
        <v>140</v>
      </c>
      <c r="L33" s="46">
        <v>5629829.9199999999</v>
      </c>
      <c r="M33" s="60">
        <v>4000000</v>
      </c>
      <c r="N33" s="61">
        <v>3200000</v>
      </c>
      <c r="O33" s="47"/>
    </row>
    <row r="34" spans="1:15" ht="115.5" customHeight="1" x14ac:dyDescent="0.25">
      <c r="A34" s="70">
        <v>31</v>
      </c>
      <c r="B34" s="44" t="s">
        <v>1352</v>
      </c>
      <c r="C34" s="44" t="s">
        <v>950</v>
      </c>
      <c r="D34" s="44" t="s">
        <v>2375</v>
      </c>
      <c r="E34" s="44" t="s">
        <v>923</v>
      </c>
      <c r="F34" s="44" t="s">
        <v>384</v>
      </c>
      <c r="G34" s="44" t="s">
        <v>385</v>
      </c>
      <c r="H34" s="44" t="s">
        <v>2468</v>
      </c>
      <c r="I34" s="45">
        <v>41640</v>
      </c>
      <c r="J34" s="45">
        <v>43100</v>
      </c>
      <c r="K34" s="44" t="s">
        <v>2957</v>
      </c>
      <c r="L34" s="46">
        <v>7906098.8200000003</v>
      </c>
      <c r="M34" s="60">
        <v>7145998.8200000003</v>
      </c>
      <c r="N34" s="61">
        <v>6192527.5199999996</v>
      </c>
      <c r="O34" s="47"/>
    </row>
    <row r="35" spans="1:15" ht="81.75" customHeight="1" x14ac:dyDescent="0.25">
      <c r="A35" s="70">
        <v>32</v>
      </c>
      <c r="B35" s="44" t="s">
        <v>1353</v>
      </c>
      <c r="C35" s="44" t="s">
        <v>951</v>
      </c>
      <c r="D35" s="44" t="s">
        <v>952</v>
      </c>
      <c r="E35" s="44" t="s">
        <v>912</v>
      </c>
      <c r="F35" s="44" t="s">
        <v>568</v>
      </c>
      <c r="G35" s="44" t="s">
        <v>569</v>
      </c>
      <c r="H35" s="44" t="s">
        <v>2511</v>
      </c>
      <c r="I35" s="45">
        <v>41640</v>
      </c>
      <c r="J35" s="45">
        <v>43465</v>
      </c>
      <c r="K35" s="44" t="s">
        <v>953</v>
      </c>
      <c r="L35" s="46">
        <v>7566110.5599999996</v>
      </c>
      <c r="M35" s="60">
        <v>5940202.5599999996</v>
      </c>
      <c r="N35" s="61">
        <v>5049172.17</v>
      </c>
      <c r="O35" s="47"/>
    </row>
    <row r="36" spans="1:15" ht="56.25" x14ac:dyDescent="0.25">
      <c r="A36" s="70">
        <v>33</v>
      </c>
      <c r="B36" s="44" t="s">
        <v>1354</v>
      </c>
      <c r="C36" s="44" t="s">
        <v>2958</v>
      </c>
      <c r="D36" s="44" t="s">
        <v>2512</v>
      </c>
      <c r="E36" s="44" t="s">
        <v>906</v>
      </c>
      <c r="F36" s="44" t="s">
        <v>439</v>
      </c>
      <c r="G36" s="44" t="s">
        <v>440</v>
      </c>
      <c r="H36" s="44" t="s">
        <v>2513</v>
      </c>
      <c r="I36" s="45">
        <v>41640</v>
      </c>
      <c r="J36" s="45">
        <v>43465</v>
      </c>
      <c r="K36" s="44" t="s">
        <v>954</v>
      </c>
      <c r="L36" s="46">
        <v>1258916.5900000001</v>
      </c>
      <c r="M36" s="60">
        <v>1124863.76</v>
      </c>
      <c r="N36" s="61">
        <v>956134.19</v>
      </c>
      <c r="O36" s="47"/>
    </row>
    <row r="37" spans="1:15" ht="45" x14ac:dyDescent="0.25">
      <c r="A37" s="70">
        <v>34</v>
      </c>
      <c r="B37" s="44" t="s">
        <v>1355</v>
      </c>
      <c r="C37" s="44" t="s">
        <v>955</v>
      </c>
      <c r="D37" s="44" t="s">
        <v>2514</v>
      </c>
      <c r="E37" s="44" t="s">
        <v>909</v>
      </c>
      <c r="F37" s="44" t="s">
        <v>141</v>
      </c>
      <c r="G37" s="44" t="s">
        <v>142</v>
      </c>
      <c r="H37" s="44" t="s">
        <v>143</v>
      </c>
      <c r="I37" s="45">
        <v>41640</v>
      </c>
      <c r="J37" s="45">
        <v>43039</v>
      </c>
      <c r="K37" s="44" t="s">
        <v>144</v>
      </c>
      <c r="L37" s="46">
        <v>1351878.78</v>
      </c>
      <c r="M37" s="60">
        <v>1339578.78</v>
      </c>
      <c r="N37" s="61">
        <v>1600000</v>
      </c>
      <c r="O37" s="47"/>
    </row>
    <row r="38" spans="1:15" ht="66" customHeight="1" x14ac:dyDescent="0.25">
      <c r="A38" s="70">
        <v>35</v>
      </c>
      <c r="B38" s="44" t="s">
        <v>1356</v>
      </c>
      <c r="C38" s="44" t="s">
        <v>956</v>
      </c>
      <c r="D38" s="44" t="s">
        <v>957</v>
      </c>
      <c r="E38" s="44" t="s">
        <v>933</v>
      </c>
      <c r="F38" s="44" t="s">
        <v>146</v>
      </c>
      <c r="G38" s="44" t="s">
        <v>147</v>
      </c>
      <c r="H38" s="44" t="s">
        <v>148</v>
      </c>
      <c r="I38" s="45">
        <v>41640</v>
      </c>
      <c r="J38" s="45">
        <v>43300</v>
      </c>
      <c r="K38" s="44" t="s">
        <v>149</v>
      </c>
      <c r="L38" s="46">
        <v>2264896.71</v>
      </c>
      <c r="M38" s="60">
        <v>2250000</v>
      </c>
      <c r="N38" s="61">
        <v>1912500</v>
      </c>
      <c r="O38" s="47"/>
    </row>
    <row r="39" spans="1:15" ht="54.75" customHeight="1" x14ac:dyDescent="0.25">
      <c r="A39" s="70">
        <v>36</v>
      </c>
      <c r="B39" s="44" t="s">
        <v>1357</v>
      </c>
      <c r="C39" s="44" t="s">
        <v>958</v>
      </c>
      <c r="D39" s="44" t="s">
        <v>905</v>
      </c>
      <c r="E39" s="44" t="s">
        <v>894</v>
      </c>
      <c r="F39" s="44" t="s">
        <v>483</v>
      </c>
      <c r="G39" s="44" t="s">
        <v>484</v>
      </c>
      <c r="H39" s="44" t="s">
        <v>2515</v>
      </c>
      <c r="I39" s="45">
        <v>41640</v>
      </c>
      <c r="J39" s="45">
        <v>43008</v>
      </c>
      <c r="K39" s="44" t="s">
        <v>2516</v>
      </c>
      <c r="L39" s="46">
        <v>1675688.99</v>
      </c>
      <c r="M39" s="60">
        <v>1675688.99</v>
      </c>
      <c r="N39" s="61">
        <v>1424335.64</v>
      </c>
      <c r="O39" s="47"/>
    </row>
    <row r="40" spans="1:15" ht="81.75" customHeight="1" x14ac:dyDescent="0.25">
      <c r="A40" s="70">
        <v>37</v>
      </c>
      <c r="B40" s="44" t="s">
        <v>1358</v>
      </c>
      <c r="C40" s="44" t="s">
        <v>150</v>
      </c>
      <c r="D40" s="44" t="s">
        <v>959</v>
      </c>
      <c r="E40" s="44" t="s">
        <v>930</v>
      </c>
      <c r="F40" s="44" t="s">
        <v>151</v>
      </c>
      <c r="G40" s="44" t="s">
        <v>152</v>
      </c>
      <c r="H40" s="44" t="s">
        <v>153</v>
      </c>
      <c r="I40" s="45">
        <v>41640</v>
      </c>
      <c r="J40" s="45">
        <v>43069</v>
      </c>
      <c r="K40" s="44" t="s">
        <v>2517</v>
      </c>
      <c r="L40" s="46">
        <v>3809313.22</v>
      </c>
      <c r="M40" s="60">
        <v>3636254.93</v>
      </c>
      <c r="N40" s="61">
        <v>3399996.54</v>
      </c>
      <c r="O40" s="47"/>
    </row>
    <row r="41" spans="1:15" ht="45" x14ac:dyDescent="0.25">
      <c r="A41" s="70">
        <v>38</v>
      </c>
      <c r="B41" s="44" t="s">
        <v>1359</v>
      </c>
      <c r="C41" s="44" t="s">
        <v>2518</v>
      </c>
      <c r="D41" s="44" t="s">
        <v>960</v>
      </c>
      <c r="E41" s="44" t="s">
        <v>909</v>
      </c>
      <c r="F41" s="44" t="s">
        <v>154</v>
      </c>
      <c r="G41" s="44" t="s">
        <v>155</v>
      </c>
      <c r="H41" s="44" t="s">
        <v>1360</v>
      </c>
      <c r="I41" s="45">
        <v>41640</v>
      </c>
      <c r="J41" s="45">
        <v>43281</v>
      </c>
      <c r="K41" s="44" t="s">
        <v>156</v>
      </c>
      <c r="L41" s="46">
        <v>1283444</v>
      </c>
      <c r="M41" s="60">
        <v>1280000</v>
      </c>
      <c r="N41" s="61">
        <v>1024000</v>
      </c>
      <c r="O41" s="47"/>
    </row>
    <row r="42" spans="1:15" ht="56.25" x14ac:dyDescent="0.25">
      <c r="A42" s="70">
        <v>39</v>
      </c>
      <c r="B42" s="44" t="s">
        <v>1361</v>
      </c>
      <c r="C42" s="44" t="s">
        <v>961</v>
      </c>
      <c r="D42" s="44" t="s">
        <v>962</v>
      </c>
      <c r="E42" s="44" t="s">
        <v>933</v>
      </c>
      <c r="F42" s="44" t="s">
        <v>963</v>
      </c>
      <c r="G42" s="44" t="s">
        <v>964</v>
      </c>
      <c r="H42" s="44" t="s">
        <v>965</v>
      </c>
      <c r="I42" s="45">
        <v>41640</v>
      </c>
      <c r="J42" s="45">
        <v>43100</v>
      </c>
      <c r="K42" s="44" t="s">
        <v>966</v>
      </c>
      <c r="L42" s="46">
        <v>1810754.23</v>
      </c>
      <c r="M42" s="60">
        <v>1810754.23</v>
      </c>
      <c r="N42" s="61">
        <v>1604877.96</v>
      </c>
      <c r="O42" s="47"/>
    </row>
    <row r="43" spans="1:15" ht="101.25" x14ac:dyDescent="0.25">
      <c r="A43" s="70">
        <v>40</v>
      </c>
      <c r="B43" s="44" t="s">
        <v>1362</v>
      </c>
      <c r="C43" s="44" t="s">
        <v>967</v>
      </c>
      <c r="D43" s="44" t="s">
        <v>968</v>
      </c>
      <c r="E43" s="44" t="s">
        <v>928</v>
      </c>
      <c r="F43" s="44" t="s">
        <v>588</v>
      </c>
      <c r="G43" s="44" t="s">
        <v>589</v>
      </c>
      <c r="H43" s="44" t="s">
        <v>969</v>
      </c>
      <c r="I43" s="45">
        <v>41640</v>
      </c>
      <c r="J43" s="45">
        <v>43281</v>
      </c>
      <c r="K43" s="44" t="s">
        <v>2519</v>
      </c>
      <c r="L43" s="46">
        <v>3998000</v>
      </c>
      <c r="M43" s="60">
        <v>3998000</v>
      </c>
      <c r="N43" s="61">
        <v>3348325</v>
      </c>
      <c r="O43" s="47"/>
    </row>
    <row r="44" spans="1:15" ht="72" customHeight="1" x14ac:dyDescent="0.25">
      <c r="A44" s="70">
        <v>41</v>
      </c>
      <c r="B44" s="44" t="s">
        <v>1363</v>
      </c>
      <c r="C44" s="44" t="s">
        <v>157</v>
      </c>
      <c r="D44" s="44" t="s">
        <v>1573</v>
      </c>
      <c r="E44" s="44" t="s">
        <v>970</v>
      </c>
      <c r="F44" s="44" t="s">
        <v>1574</v>
      </c>
      <c r="G44" s="44" t="s">
        <v>1575</v>
      </c>
      <c r="H44" s="44" t="s">
        <v>1576</v>
      </c>
      <c r="I44" s="45">
        <v>41640</v>
      </c>
      <c r="J44" s="45">
        <v>43281</v>
      </c>
      <c r="K44" s="44" t="s">
        <v>161</v>
      </c>
      <c r="L44" s="46">
        <v>3945946.47</v>
      </c>
      <c r="M44" s="60">
        <v>3689322.57</v>
      </c>
      <c r="N44" s="61">
        <v>3178291.9</v>
      </c>
      <c r="O44" s="47"/>
    </row>
    <row r="45" spans="1:15" ht="215.25" customHeight="1" x14ac:dyDescent="0.25">
      <c r="A45" s="70">
        <v>42</v>
      </c>
      <c r="B45" s="44" t="s">
        <v>1364</v>
      </c>
      <c r="C45" s="44" t="s">
        <v>1365</v>
      </c>
      <c r="D45" s="44" t="s">
        <v>971</v>
      </c>
      <c r="E45" s="44" t="s">
        <v>972</v>
      </c>
      <c r="F45" s="44" t="s">
        <v>163</v>
      </c>
      <c r="G45" s="44" t="s">
        <v>164</v>
      </c>
      <c r="H45" s="44" t="s">
        <v>165</v>
      </c>
      <c r="I45" s="45">
        <v>41640</v>
      </c>
      <c r="J45" s="45">
        <v>43404</v>
      </c>
      <c r="K45" s="44" t="s">
        <v>2520</v>
      </c>
      <c r="L45" s="46">
        <v>4858672.6500000004</v>
      </c>
      <c r="M45" s="60">
        <v>3765645.95</v>
      </c>
      <c r="N45" s="61">
        <v>3372921.55</v>
      </c>
      <c r="O45" s="47"/>
    </row>
    <row r="46" spans="1:15" ht="110.25" customHeight="1" x14ac:dyDescent="0.25">
      <c r="A46" s="70">
        <v>43</v>
      </c>
      <c r="B46" s="44" t="s">
        <v>1366</v>
      </c>
      <c r="C46" s="44" t="s">
        <v>166</v>
      </c>
      <c r="D46" s="44" t="s">
        <v>973</v>
      </c>
      <c r="E46" s="44" t="s">
        <v>920</v>
      </c>
      <c r="F46" s="44" t="s">
        <v>167</v>
      </c>
      <c r="G46" s="44" t="s">
        <v>168</v>
      </c>
      <c r="H46" s="44" t="s">
        <v>169</v>
      </c>
      <c r="I46" s="45">
        <v>41640</v>
      </c>
      <c r="J46" s="45">
        <v>43190</v>
      </c>
      <c r="K46" s="44" t="s">
        <v>170</v>
      </c>
      <c r="L46" s="46">
        <v>3999541.93</v>
      </c>
      <c r="M46" s="60">
        <v>3999541.93</v>
      </c>
      <c r="N46" s="61">
        <v>3399610.64</v>
      </c>
      <c r="O46" s="47"/>
    </row>
    <row r="47" spans="1:15" ht="117" customHeight="1" x14ac:dyDescent="0.25">
      <c r="A47" s="70">
        <v>44</v>
      </c>
      <c r="B47" s="44" t="s">
        <v>1367</v>
      </c>
      <c r="C47" s="44" t="s">
        <v>974</v>
      </c>
      <c r="D47" s="44" t="s">
        <v>975</v>
      </c>
      <c r="E47" s="44" t="s">
        <v>923</v>
      </c>
      <c r="F47" s="44" t="s">
        <v>172</v>
      </c>
      <c r="G47" s="44" t="s">
        <v>173</v>
      </c>
      <c r="H47" s="44" t="s">
        <v>174</v>
      </c>
      <c r="I47" s="45">
        <v>41640</v>
      </c>
      <c r="J47" s="45">
        <v>43677</v>
      </c>
      <c r="K47" s="44" t="s">
        <v>175</v>
      </c>
      <c r="L47" s="46">
        <v>11110939.119999999</v>
      </c>
      <c r="M47" s="60">
        <v>5590806.2000000002</v>
      </c>
      <c r="N47" s="61">
        <v>4752185.2699999996</v>
      </c>
      <c r="O47" s="47"/>
    </row>
    <row r="48" spans="1:15" ht="67.5" x14ac:dyDescent="0.25">
      <c r="A48" s="70">
        <v>45</v>
      </c>
      <c r="B48" s="44" t="s">
        <v>1368</v>
      </c>
      <c r="C48" s="44" t="s">
        <v>176</v>
      </c>
      <c r="D48" s="44" t="s">
        <v>976</v>
      </c>
      <c r="E48" s="44" t="s">
        <v>923</v>
      </c>
      <c r="F48" s="44" t="s">
        <v>177</v>
      </c>
      <c r="G48" s="44" t="s">
        <v>178</v>
      </c>
      <c r="H48" s="44" t="s">
        <v>179</v>
      </c>
      <c r="I48" s="45">
        <v>41640</v>
      </c>
      <c r="J48" s="45">
        <v>43495</v>
      </c>
      <c r="K48" s="44" t="s">
        <v>180</v>
      </c>
      <c r="L48" s="46">
        <v>4310489.6399999997</v>
      </c>
      <c r="M48" s="60">
        <v>3997883.12</v>
      </c>
      <c r="N48" s="61">
        <v>3398200.65</v>
      </c>
      <c r="O48" s="47"/>
    </row>
    <row r="49" spans="1:15" ht="67.5" x14ac:dyDescent="0.25">
      <c r="A49" s="70">
        <v>46</v>
      </c>
      <c r="B49" s="44" t="s">
        <v>1369</v>
      </c>
      <c r="C49" s="44" t="s">
        <v>181</v>
      </c>
      <c r="D49" s="44" t="s">
        <v>977</v>
      </c>
      <c r="E49" s="44" t="s">
        <v>912</v>
      </c>
      <c r="F49" s="44" t="s">
        <v>183</v>
      </c>
      <c r="G49" s="44" t="s">
        <v>184</v>
      </c>
      <c r="H49" s="44" t="s">
        <v>185</v>
      </c>
      <c r="I49" s="45">
        <v>41640</v>
      </c>
      <c r="J49" s="45">
        <v>43159</v>
      </c>
      <c r="K49" s="44" t="s">
        <v>186</v>
      </c>
      <c r="L49" s="46">
        <v>3979117.49</v>
      </c>
      <c r="M49" s="60">
        <v>3860342.87</v>
      </c>
      <c r="N49" s="61">
        <v>3394345.45</v>
      </c>
      <c r="O49" s="47"/>
    </row>
    <row r="50" spans="1:15" ht="96" customHeight="1" x14ac:dyDescent="0.25">
      <c r="A50" s="70">
        <v>47</v>
      </c>
      <c r="B50" s="44" t="s">
        <v>1370</v>
      </c>
      <c r="C50" s="44" t="s">
        <v>978</v>
      </c>
      <c r="D50" s="44" t="s">
        <v>979</v>
      </c>
      <c r="E50" s="44" t="s">
        <v>894</v>
      </c>
      <c r="F50" s="44" t="s">
        <v>127</v>
      </c>
      <c r="G50" s="44" t="s">
        <v>543</v>
      </c>
      <c r="H50" s="44" t="s">
        <v>980</v>
      </c>
      <c r="I50" s="45">
        <v>41640</v>
      </c>
      <c r="J50" s="45">
        <v>43465</v>
      </c>
      <c r="K50" s="44" t="s">
        <v>981</v>
      </c>
      <c r="L50" s="46">
        <v>9719819.5299999993</v>
      </c>
      <c r="M50" s="60">
        <v>4817977.22</v>
      </c>
      <c r="N50" s="61">
        <v>4095280.63</v>
      </c>
      <c r="O50" s="47"/>
    </row>
    <row r="51" spans="1:15" ht="45" x14ac:dyDescent="0.25">
      <c r="A51" s="70">
        <v>48</v>
      </c>
      <c r="B51" s="44" t="s">
        <v>1371</v>
      </c>
      <c r="C51" s="44" t="s">
        <v>982</v>
      </c>
      <c r="D51" s="44" t="s">
        <v>983</v>
      </c>
      <c r="E51" s="44" t="s">
        <v>912</v>
      </c>
      <c r="F51" s="44" t="s">
        <v>187</v>
      </c>
      <c r="G51" s="44" t="s">
        <v>188</v>
      </c>
      <c r="H51" s="44" t="s">
        <v>189</v>
      </c>
      <c r="I51" s="45">
        <v>41640</v>
      </c>
      <c r="J51" s="45">
        <v>43100</v>
      </c>
      <c r="K51" s="44" t="s">
        <v>190</v>
      </c>
      <c r="L51" s="46">
        <v>4983012.25</v>
      </c>
      <c r="M51" s="60">
        <v>3847729.22</v>
      </c>
      <c r="N51" s="61">
        <v>3279749.83</v>
      </c>
      <c r="O51" s="47"/>
    </row>
    <row r="52" spans="1:15" ht="56.25" x14ac:dyDescent="0.25">
      <c r="A52" s="70">
        <v>49</v>
      </c>
      <c r="B52" s="44" t="s">
        <v>1372</v>
      </c>
      <c r="C52" s="44" t="s">
        <v>984</v>
      </c>
      <c r="D52" s="44" t="s">
        <v>985</v>
      </c>
      <c r="E52" s="44" t="s">
        <v>970</v>
      </c>
      <c r="F52" s="44" t="s">
        <v>322</v>
      </c>
      <c r="G52" s="44" t="s">
        <v>323</v>
      </c>
      <c r="H52" s="44" t="s">
        <v>986</v>
      </c>
      <c r="I52" s="45">
        <v>41640</v>
      </c>
      <c r="J52" s="45">
        <v>43403</v>
      </c>
      <c r="K52" s="44" t="s">
        <v>987</v>
      </c>
      <c r="L52" s="46">
        <v>5048599.09</v>
      </c>
      <c r="M52" s="60">
        <v>3999818.88</v>
      </c>
      <c r="N52" s="61">
        <v>3399846.04</v>
      </c>
      <c r="O52" s="47"/>
    </row>
    <row r="53" spans="1:15" ht="56.25" x14ac:dyDescent="0.25">
      <c r="A53" s="70">
        <v>50</v>
      </c>
      <c r="B53" s="44" t="s">
        <v>1279</v>
      </c>
      <c r="C53" s="44" t="s">
        <v>1280</v>
      </c>
      <c r="D53" s="44" t="s">
        <v>1281</v>
      </c>
      <c r="E53" s="44" t="s">
        <v>906</v>
      </c>
      <c r="F53" s="44" t="s">
        <v>1282</v>
      </c>
      <c r="G53" s="44" t="s">
        <v>1283</v>
      </c>
      <c r="H53" s="44" t="s">
        <v>1285</v>
      </c>
      <c r="I53" s="45">
        <v>41640</v>
      </c>
      <c r="J53" s="45">
        <v>43465</v>
      </c>
      <c r="K53" s="44" t="s">
        <v>1284</v>
      </c>
      <c r="L53" s="46">
        <v>1735485.77</v>
      </c>
      <c r="M53" s="60">
        <v>1735485.77</v>
      </c>
      <c r="N53" s="61">
        <v>1519241.66</v>
      </c>
      <c r="O53" s="47"/>
    </row>
    <row r="54" spans="1:15" ht="69" customHeight="1" x14ac:dyDescent="0.25">
      <c r="A54" s="70">
        <v>51</v>
      </c>
      <c r="B54" s="44" t="s">
        <v>1373</v>
      </c>
      <c r="C54" s="44" t="s">
        <v>191</v>
      </c>
      <c r="D54" s="44" t="s">
        <v>988</v>
      </c>
      <c r="E54" s="44" t="s">
        <v>928</v>
      </c>
      <c r="F54" s="44" t="s">
        <v>192</v>
      </c>
      <c r="G54" s="44" t="s">
        <v>193</v>
      </c>
      <c r="H54" s="44" t="s">
        <v>194</v>
      </c>
      <c r="I54" s="45">
        <v>41640</v>
      </c>
      <c r="J54" s="45">
        <v>43100</v>
      </c>
      <c r="K54" s="44" t="s">
        <v>195</v>
      </c>
      <c r="L54" s="46">
        <v>1255735.44</v>
      </c>
      <c r="M54" s="60">
        <v>1155505.67</v>
      </c>
      <c r="N54" s="61">
        <v>982179.81</v>
      </c>
      <c r="O54" s="47"/>
    </row>
    <row r="55" spans="1:15" ht="69.75" customHeight="1" x14ac:dyDescent="0.25">
      <c r="A55" s="70">
        <v>52</v>
      </c>
      <c r="B55" s="44" t="s">
        <v>1374</v>
      </c>
      <c r="C55" s="44" t="s">
        <v>196</v>
      </c>
      <c r="D55" s="44" t="s">
        <v>989</v>
      </c>
      <c r="E55" s="44" t="s">
        <v>930</v>
      </c>
      <c r="F55" s="44" t="s">
        <v>197</v>
      </c>
      <c r="G55" s="44" t="s">
        <v>198</v>
      </c>
      <c r="H55" s="44" t="s">
        <v>199</v>
      </c>
      <c r="I55" s="45">
        <v>41640</v>
      </c>
      <c r="J55" s="45">
        <v>43205</v>
      </c>
      <c r="K55" s="44" t="s">
        <v>2521</v>
      </c>
      <c r="L55" s="46">
        <v>3680911.4</v>
      </c>
      <c r="M55" s="60">
        <v>3664537.5</v>
      </c>
      <c r="N55" s="61">
        <v>3187312.08</v>
      </c>
      <c r="O55" s="47"/>
    </row>
    <row r="56" spans="1:15" ht="128.25" customHeight="1" x14ac:dyDescent="0.25">
      <c r="A56" s="70">
        <v>53</v>
      </c>
      <c r="B56" s="44" t="s">
        <v>1375</v>
      </c>
      <c r="C56" s="44" t="s">
        <v>200</v>
      </c>
      <c r="D56" s="44" t="s">
        <v>990</v>
      </c>
      <c r="E56" s="44" t="s">
        <v>923</v>
      </c>
      <c r="F56" s="44" t="s">
        <v>201</v>
      </c>
      <c r="G56" s="44" t="s">
        <v>202</v>
      </c>
      <c r="H56" s="44" t="s">
        <v>203</v>
      </c>
      <c r="I56" s="45">
        <v>41640</v>
      </c>
      <c r="J56" s="45">
        <v>43555</v>
      </c>
      <c r="K56" s="44" t="s">
        <v>204</v>
      </c>
      <c r="L56" s="46">
        <v>4280929.68</v>
      </c>
      <c r="M56" s="60">
        <v>3999361.51</v>
      </c>
      <c r="N56" s="61">
        <v>3399457.28</v>
      </c>
      <c r="O56" s="47"/>
    </row>
    <row r="57" spans="1:15" ht="98.25" customHeight="1" x14ac:dyDescent="0.25">
      <c r="A57" s="70">
        <v>54</v>
      </c>
      <c r="B57" s="44" t="s">
        <v>1376</v>
      </c>
      <c r="C57" s="44" t="s">
        <v>205</v>
      </c>
      <c r="D57" s="44" t="s">
        <v>991</v>
      </c>
      <c r="E57" s="44" t="s">
        <v>906</v>
      </c>
      <c r="F57" s="44" t="s">
        <v>206</v>
      </c>
      <c r="G57" s="44" t="s">
        <v>207</v>
      </c>
      <c r="H57" s="44" t="s">
        <v>208</v>
      </c>
      <c r="I57" s="45">
        <v>41640</v>
      </c>
      <c r="J57" s="45">
        <v>42916</v>
      </c>
      <c r="K57" s="44" t="s">
        <v>2522</v>
      </c>
      <c r="L57" s="46">
        <v>898739.35</v>
      </c>
      <c r="M57" s="60">
        <v>843389.35</v>
      </c>
      <c r="N57" s="61">
        <v>748303.31</v>
      </c>
      <c r="O57" s="47"/>
    </row>
    <row r="58" spans="1:15" ht="45" x14ac:dyDescent="0.25">
      <c r="A58" s="70">
        <v>55</v>
      </c>
      <c r="B58" s="44" t="s">
        <v>1377</v>
      </c>
      <c r="C58" s="44" t="s">
        <v>209</v>
      </c>
      <c r="D58" s="44" t="s">
        <v>992</v>
      </c>
      <c r="E58" s="44" t="s">
        <v>928</v>
      </c>
      <c r="F58" s="44" t="s">
        <v>210</v>
      </c>
      <c r="G58" s="44" t="s">
        <v>211</v>
      </c>
      <c r="H58" s="44" t="s">
        <v>212</v>
      </c>
      <c r="I58" s="45">
        <v>41640</v>
      </c>
      <c r="J58" s="45">
        <v>43250</v>
      </c>
      <c r="K58" s="44" t="s">
        <v>213</v>
      </c>
      <c r="L58" s="46">
        <v>5010364.38</v>
      </c>
      <c r="M58" s="60">
        <v>4612540</v>
      </c>
      <c r="N58" s="61">
        <v>3920659</v>
      </c>
      <c r="O58" s="47"/>
    </row>
    <row r="59" spans="1:15" ht="123.75" x14ac:dyDescent="0.25">
      <c r="A59" s="70">
        <v>56</v>
      </c>
      <c r="B59" s="44" t="s">
        <v>1378</v>
      </c>
      <c r="C59" s="44" t="s">
        <v>214</v>
      </c>
      <c r="D59" s="44" t="s">
        <v>993</v>
      </c>
      <c r="E59" s="44" t="s">
        <v>928</v>
      </c>
      <c r="F59" s="44" t="s">
        <v>216</v>
      </c>
      <c r="G59" s="44" t="s">
        <v>217</v>
      </c>
      <c r="H59" s="44" t="s">
        <v>218</v>
      </c>
      <c r="I59" s="45">
        <v>41640</v>
      </c>
      <c r="J59" s="45">
        <v>43190</v>
      </c>
      <c r="K59" s="44" t="s">
        <v>2523</v>
      </c>
      <c r="L59" s="46">
        <v>3163866.9</v>
      </c>
      <c r="M59" s="60">
        <v>3162636.9</v>
      </c>
      <c r="N59" s="61">
        <v>2688241.36</v>
      </c>
      <c r="O59" s="47"/>
    </row>
    <row r="60" spans="1:15" ht="105" customHeight="1" x14ac:dyDescent="0.25">
      <c r="A60" s="70">
        <v>57</v>
      </c>
      <c r="B60" s="44" t="s">
        <v>1379</v>
      </c>
      <c r="C60" s="44" t="s">
        <v>994</v>
      </c>
      <c r="D60" s="44" t="s">
        <v>995</v>
      </c>
      <c r="E60" s="44" t="s">
        <v>920</v>
      </c>
      <c r="F60" s="44" t="s">
        <v>220</v>
      </c>
      <c r="G60" s="44" t="s">
        <v>221</v>
      </c>
      <c r="H60" s="44" t="s">
        <v>222</v>
      </c>
      <c r="I60" s="45">
        <v>41640</v>
      </c>
      <c r="J60" s="45">
        <v>42916</v>
      </c>
      <c r="K60" s="44" t="s">
        <v>2524</v>
      </c>
      <c r="L60" s="46">
        <v>2465917.37</v>
      </c>
      <c r="M60" s="60">
        <v>2446975.37</v>
      </c>
      <c r="N60" s="61">
        <v>2079929.06</v>
      </c>
      <c r="O60" s="47"/>
    </row>
    <row r="61" spans="1:15" ht="45" x14ac:dyDescent="0.25">
      <c r="A61" s="70">
        <v>58</v>
      </c>
      <c r="B61" s="44" t="s">
        <v>1380</v>
      </c>
      <c r="C61" s="44" t="s">
        <v>223</v>
      </c>
      <c r="D61" s="44" t="s">
        <v>996</v>
      </c>
      <c r="E61" s="44" t="s">
        <v>970</v>
      </c>
      <c r="F61" s="44" t="s">
        <v>224</v>
      </c>
      <c r="G61" s="44" t="s">
        <v>225</v>
      </c>
      <c r="H61" s="44" t="s">
        <v>226</v>
      </c>
      <c r="I61" s="45">
        <v>41640</v>
      </c>
      <c r="J61" s="45">
        <v>43039</v>
      </c>
      <c r="K61" s="44" t="s">
        <v>227</v>
      </c>
      <c r="L61" s="46">
        <v>1172401.5</v>
      </c>
      <c r="M61" s="60">
        <v>945664.41</v>
      </c>
      <c r="N61" s="61">
        <v>813043.35</v>
      </c>
      <c r="O61" s="47"/>
    </row>
    <row r="62" spans="1:15" ht="45" x14ac:dyDescent="0.25">
      <c r="A62" s="70">
        <v>59</v>
      </c>
      <c r="B62" s="44" t="s">
        <v>1381</v>
      </c>
      <c r="C62" s="44" t="s">
        <v>228</v>
      </c>
      <c r="D62" s="44" t="s">
        <v>997</v>
      </c>
      <c r="E62" s="44" t="s">
        <v>901</v>
      </c>
      <c r="F62" s="44" t="s">
        <v>229</v>
      </c>
      <c r="G62" s="44" t="s">
        <v>230</v>
      </c>
      <c r="H62" s="44" t="s">
        <v>231</v>
      </c>
      <c r="I62" s="45">
        <v>41640</v>
      </c>
      <c r="J62" s="45">
        <v>43465</v>
      </c>
      <c r="K62" s="44" t="s">
        <v>232</v>
      </c>
      <c r="L62" s="46">
        <v>8090077.0800000001</v>
      </c>
      <c r="M62" s="60">
        <v>8000000</v>
      </c>
      <c r="N62" s="61">
        <v>6800000</v>
      </c>
      <c r="O62" s="47"/>
    </row>
    <row r="63" spans="1:15" ht="94.5" customHeight="1" x14ac:dyDescent="0.25">
      <c r="A63" s="70">
        <v>60</v>
      </c>
      <c r="B63" s="44" t="s">
        <v>1382</v>
      </c>
      <c r="C63" s="44" t="s">
        <v>233</v>
      </c>
      <c r="D63" s="44" t="s">
        <v>998</v>
      </c>
      <c r="E63" s="44" t="s">
        <v>912</v>
      </c>
      <c r="F63" s="44" t="s">
        <v>234</v>
      </c>
      <c r="G63" s="44" t="s">
        <v>235</v>
      </c>
      <c r="H63" s="44" t="s">
        <v>236</v>
      </c>
      <c r="I63" s="45">
        <v>41640</v>
      </c>
      <c r="J63" s="45">
        <v>43100</v>
      </c>
      <c r="K63" s="44" t="s">
        <v>2525</v>
      </c>
      <c r="L63" s="46">
        <v>4201146.43</v>
      </c>
      <c r="M63" s="60">
        <v>3966472.6</v>
      </c>
      <c r="N63" s="61">
        <v>3383853.34</v>
      </c>
      <c r="O63" s="47"/>
    </row>
    <row r="64" spans="1:15" ht="61.5" customHeight="1" x14ac:dyDescent="0.25">
      <c r="A64" s="70">
        <v>61</v>
      </c>
      <c r="B64" s="44" t="s">
        <v>1383</v>
      </c>
      <c r="C64" s="44" t="s">
        <v>999</v>
      </c>
      <c r="D64" s="44" t="s">
        <v>1000</v>
      </c>
      <c r="E64" s="44" t="s">
        <v>930</v>
      </c>
      <c r="F64" s="44" t="s">
        <v>151</v>
      </c>
      <c r="G64" s="44" t="s">
        <v>1001</v>
      </c>
      <c r="H64" s="44" t="s">
        <v>2526</v>
      </c>
      <c r="I64" s="45">
        <v>41640</v>
      </c>
      <c r="J64" s="45">
        <v>43373</v>
      </c>
      <c r="K64" s="44" t="s">
        <v>1002</v>
      </c>
      <c r="L64" s="46">
        <v>37983554.770000003</v>
      </c>
      <c r="M64" s="60">
        <v>8000000</v>
      </c>
      <c r="N64" s="61">
        <v>6800000</v>
      </c>
      <c r="O64" s="47"/>
    </row>
    <row r="65" spans="1:15" ht="111" customHeight="1" x14ac:dyDescent="0.25">
      <c r="A65" s="70">
        <v>62</v>
      </c>
      <c r="B65" s="44" t="s">
        <v>1384</v>
      </c>
      <c r="C65" s="44" t="s">
        <v>1385</v>
      </c>
      <c r="D65" s="44" t="s">
        <v>1003</v>
      </c>
      <c r="E65" s="44" t="s">
        <v>912</v>
      </c>
      <c r="F65" s="44" t="s">
        <v>237</v>
      </c>
      <c r="G65" s="44" t="s">
        <v>238</v>
      </c>
      <c r="H65" s="44" t="s">
        <v>2527</v>
      </c>
      <c r="I65" s="45">
        <v>41640</v>
      </c>
      <c r="J65" s="45">
        <v>43039</v>
      </c>
      <c r="K65" s="44" t="s">
        <v>1386</v>
      </c>
      <c r="L65" s="46">
        <v>2917659.92</v>
      </c>
      <c r="M65" s="60">
        <v>2916877.46</v>
      </c>
      <c r="N65" s="61">
        <v>2770915.53</v>
      </c>
      <c r="O65" s="47"/>
    </row>
    <row r="66" spans="1:15" ht="168.75" x14ac:dyDescent="0.25">
      <c r="A66" s="70">
        <v>63</v>
      </c>
      <c r="B66" s="44" t="s">
        <v>1387</v>
      </c>
      <c r="C66" s="44" t="s">
        <v>1004</v>
      </c>
      <c r="D66" s="44" t="s">
        <v>1005</v>
      </c>
      <c r="E66" s="44" t="s">
        <v>901</v>
      </c>
      <c r="F66" s="44" t="s">
        <v>1006</v>
      </c>
      <c r="G66" s="44" t="s">
        <v>1007</v>
      </c>
      <c r="H66" s="44" t="s">
        <v>1008</v>
      </c>
      <c r="I66" s="45">
        <v>41640</v>
      </c>
      <c r="J66" s="45">
        <v>43008</v>
      </c>
      <c r="K66" s="44" t="s">
        <v>2528</v>
      </c>
      <c r="L66" s="46">
        <v>4147468.09</v>
      </c>
      <c r="M66" s="60">
        <v>3569065.54</v>
      </c>
      <c r="N66" s="61">
        <v>3063441.84</v>
      </c>
      <c r="O66" s="47"/>
    </row>
    <row r="67" spans="1:15" ht="132" customHeight="1" x14ac:dyDescent="0.25">
      <c r="A67" s="70">
        <v>64</v>
      </c>
      <c r="B67" s="44" t="s">
        <v>1388</v>
      </c>
      <c r="C67" s="44" t="s">
        <v>239</v>
      </c>
      <c r="D67" s="44" t="s">
        <v>1009</v>
      </c>
      <c r="E67" s="44" t="s">
        <v>972</v>
      </c>
      <c r="F67" s="44" t="s">
        <v>163</v>
      </c>
      <c r="G67" s="44" t="s">
        <v>240</v>
      </c>
      <c r="H67" s="44" t="s">
        <v>1389</v>
      </c>
      <c r="I67" s="45">
        <v>41640</v>
      </c>
      <c r="J67" s="45">
        <v>43159</v>
      </c>
      <c r="K67" s="44" t="s">
        <v>241</v>
      </c>
      <c r="L67" s="46">
        <v>3532502.97</v>
      </c>
      <c r="M67" s="60">
        <v>3357283.64</v>
      </c>
      <c r="N67" s="61">
        <v>2853691.09</v>
      </c>
      <c r="O67" s="47"/>
    </row>
    <row r="68" spans="1:15" ht="33" customHeight="1" x14ac:dyDescent="0.25">
      <c r="A68" s="70">
        <v>65</v>
      </c>
      <c r="B68" s="44" t="s">
        <v>1390</v>
      </c>
      <c r="C68" s="44" t="s">
        <v>1010</v>
      </c>
      <c r="D68" s="44" t="s">
        <v>1011</v>
      </c>
      <c r="E68" s="44" t="s">
        <v>912</v>
      </c>
      <c r="F68" s="44" t="s">
        <v>1012</v>
      </c>
      <c r="G68" s="44" t="s">
        <v>1013</v>
      </c>
      <c r="H68" s="44" t="s">
        <v>1014</v>
      </c>
      <c r="I68" s="45">
        <v>41640</v>
      </c>
      <c r="J68" s="45">
        <v>43220</v>
      </c>
      <c r="K68" s="44" t="s">
        <v>1015</v>
      </c>
      <c r="L68" s="46">
        <v>6221215.0300000003</v>
      </c>
      <c r="M68" s="60">
        <v>5685637.4500000002</v>
      </c>
      <c r="N68" s="61">
        <v>4832791.83</v>
      </c>
      <c r="O68" s="47"/>
    </row>
    <row r="69" spans="1:15" ht="90" x14ac:dyDescent="0.25">
      <c r="A69" s="70">
        <v>66</v>
      </c>
      <c r="B69" s="44" t="s">
        <v>1391</v>
      </c>
      <c r="C69" s="44" t="s">
        <v>1016</v>
      </c>
      <c r="D69" s="44" t="s">
        <v>1017</v>
      </c>
      <c r="E69" s="44" t="s">
        <v>970</v>
      </c>
      <c r="F69" s="44" t="s">
        <v>337</v>
      </c>
      <c r="G69" s="44" t="s">
        <v>338</v>
      </c>
      <c r="H69" s="44" t="s">
        <v>1018</v>
      </c>
      <c r="I69" s="45">
        <v>41640</v>
      </c>
      <c r="J69" s="45">
        <v>43069</v>
      </c>
      <c r="K69" s="44" t="s">
        <v>1392</v>
      </c>
      <c r="L69" s="46">
        <v>2000000</v>
      </c>
      <c r="M69" s="60">
        <v>2000000</v>
      </c>
      <c r="N69" s="61">
        <v>1700000</v>
      </c>
      <c r="O69" s="47"/>
    </row>
    <row r="70" spans="1:15" ht="97.5" customHeight="1" x14ac:dyDescent="0.25">
      <c r="A70" s="70">
        <v>67</v>
      </c>
      <c r="B70" s="44" t="s">
        <v>1393</v>
      </c>
      <c r="C70" s="44" t="s">
        <v>1019</v>
      </c>
      <c r="D70" s="44" t="s">
        <v>1020</v>
      </c>
      <c r="E70" s="44" t="s">
        <v>923</v>
      </c>
      <c r="F70" s="44" t="s">
        <v>276</v>
      </c>
      <c r="G70" s="44" t="s">
        <v>277</v>
      </c>
      <c r="H70" s="44" t="s">
        <v>1021</v>
      </c>
      <c r="I70" s="45">
        <v>41640</v>
      </c>
      <c r="J70" s="45">
        <v>43100</v>
      </c>
      <c r="K70" s="44" t="s">
        <v>2529</v>
      </c>
      <c r="L70" s="46">
        <v>4198336.5</v>
      </c>
      <c r="M70" s="60">
        <v>2000000</v>
      </c>
      <c r="N70" s="61">
        <v>1700000</v>
      </c>
      <c r="O70" s="47"/>
    </row>
    <row r="71" spans="1:15" ht="126.75" customHeight="1" x14ac:dyDescent="0.25">
      <c r="A71" s="70">
        <v>68</v>
      </c>
      <c r="B71" s="44" t="s">
        <v>1394</v>
      </c>
      <c r="C71" s="44" t="s">
        <v>1022</v>
      </c>
      <c r="D71" s="44" t="s">
        <v>1023</v>
      </c>
      <c r="E71" s="44" t="s">
        <v>894</v>
      </c>
      <c r="F71" s="44" t="s">
        <v>127</v>
      </c>
      <c r="G71" s="44" t="s">
        <v>346</v>
      </c>
      <c r="H71" s="44" t="s">
        <v>1024</v>
      </c>
      <c r="I71" s="45">
        <v>41640</v>
      </c>
      <c r="J71" s="45">
        <v>42978</v>
      </c>
      <c r="K71" s="44" t="s">
        <v>1025</v>
      </c>
      <c r="L71" s="46">
        <v>2769885.13</v>
      </c>
      <c r="M71" s="60">
        <v>2000000</v>
      </c>
      <c r="N71" s="61">
        <v>1700000</v>
      </c>
      <c r="O71" s="47"/>
    </row>
    <row r="72" spans="1:15" ht="45" x14ac:dyDescent="0.25">
      <c r="A72" s="70">
        <v>69</v>
      </c>
      <c r="B72" s="44" t="s">
        <v>1395</v>
      </c>
      <c r="C72" s="44" t="s">
        <v>1112</v>
      </c>
      <c r="D72" s="44" t="s">
        <v>1111</v>
      </c>
      <c r="E72" s="44" t="s">
        <v>939</v>
      </c>
      <c r="F72" s="44" t="s">
        <v>1113</v>
      </c>
      <c r="G72" s="44" t="s">
        <v>1114</v>
      </c>
      <c r="H72" s="44" t="s">
        <v>1152</v>
      </c>
      <c r="I72" s="45">
        <v>41640</v>
      </c>
      <c r="J72" s="45">
        <v>43008</v>
      </c>
      <c r="K72" s="44" t="s">
        <v>1115</v>
      </c>
      <c r="L72" s="46">
        <v>999606.77</v>
      </c>
      <c r="M72" s="60">
        <v>935646.77</v>
      </c>
      <c r="N72" s="61">
        <v>795299.75</v>
      </c>
      <c r="O72" s="47"/>
    </row>
    <row r="73" spans="1:15" ht="225" x14ac:dyDescent="0.25">
      <c r="A73" s="70">
        <v>70</v>
      </c>
      <c r="B73" s="44" t="s">
        <v>1396</v>
      </c>
      <c r="C73" s="44" t="s">
        <v>1026</v>
      </c>
      <c r="D73" s="44" t="s">
        <v>1027</v>
      </c>
      <c r="E73" s="44" t="s">
        <v>939</v>
      </c>
      <c r="F73" s="44" t="s">
        <v>333</v>
      </c>
      <c r="G73" s="44" t="s">
        <v>334</v>
      </c>
      <c r="H73" s="44" t="s">
        <v>1397</v>
      </c>
      <c r="I73" s="45">
        <v>41640</v>
      </c>
      <c r="J73" s="45">
        <v>43100</v>
      </c>
      <c r="K73" s="44" t="s">
        <v>2530</v>
      </c>
      <c r="L73" s="46">
        <v>1979851.45</v>
      </c>
      <c r="M73" s="60">
        <v>1979851.45</v>
      </c>
      <c r="N73" s="61">
        <v>1698300</v>
      </c>
      <c r="O73" s="47"/>
    </row>
    <row r="74" spans="1:15" ht="104.25" customHeight="1" x14ac:dyDescent="0.25">
      <c r="A74" s="70">
        <v>71</v>
      </c>
      <c r="B74" s="44" t="s">
        <v>1398</v>
      </c>
      <c r="C74" s="44" t="s">
        <v>1117</v>
      </c>
      <c r="D74" s="44" t="s">
        <v>1116</v>
      </c>
      <c r="E74" s="44" t="s">
        <v>972</v>
      </c>
      <c r="F74" s="44" t="s">
        <v>163</v>
      </c>
      <c r="G74" s="44" t="s">
        <v>1118</v>
      </c>
      <c r="H74" s="44" t="s">
        <v>1153</v>
      </c>
      <c r="I74" s="45">
        <v>41640</v>
      </c>
      <c r="J74" s="45">
        <v>43131</v>
      </c>
      <c r="K74" s="44" t="s">
        <v>2531</v>
      </c>
      <c r="L74" s="46">
        <v>10407137.470000001</v>
      </c>
      <c r="M74" s="60">
        <v>9248989.75</v>
      </c>
      <c r="N74" s="61">
        <v>7861641.2800000003</v>
      </c>
      <c r="O74" s="47"/>
    </row>
    <row r="75" spans="1:15" ht="86.25" customHeight="1" x14ac:dyDescent="0.25">
      <c r="A75" s="70">
        <v>72</v>
      </c>
      <c r="B75" s="44" t="s">
        <v>1399</v>
      </c>
      <c r="C75" s="44" t="s">
        <v>1028</v>
      </c>
      <c r="D75" s="44" t="s">
        <v>1400</v>
      </c>
      <c r="E75" s="44" t="s">
        <v>909</v>
      </c>
      <c r="F75" s="44" t="s">
        <v>72</v>
      </c>
      <c r="G75" s="44" t="s">
        <v>251</v>
      </c>
      <c r="H75" s="44" t="s">
        <v>1029</v>
      </c>
      <c r="I75" s="45">
        <v>41640</v>
      </c>
      <c r="J75" s="45">
        <v>43830</v>
      </c>
      <c r="K75" s="44" t="s">
        <v>1030</v>
      </c>
      <c r="L75" s="46">
        <v>27659343.66</v>
      </c>
      <c r="M75" s="60">
        <v>27626257.890000001</v>
      </c>
      <c r="N75" s="61">
        <v>25400000</v>
      </c>
      <c r="O75" s="47"/>
    </row>
    <row r="76" spans="1:15" ht="150.75" customHeight="1" x14ac:dyDescent="0.25">
      <c r="A76" s="70">
        <v>73</v>
      </c>
      <c r="B76" s="44" t="s">
        <v>1401</v>
      </c>
      <c r="C76" s="44" t="s">
        <v>1120</v>
      </c>
      <c r="D76" s="44" t="s">
        <v>1119</v>
      </c>
      <c r="E76" s="44" t="s">
        <v>923</v>
      </c>
      <c r="F76" s="44" t="s">
        <v>884</v>
      </c>
      <c r="G76" s="44" t="s">
        <v>885</v>
      </c>
      <c r="H76" s="44" t="s">
        <v>1948</v>
      </c>
      <c r="I76" s="45">
        <v>41640</v>
      </c>
      <c r="J76" s="45">
        <v>43136</v>
      </c>
      <c r="K76" s="44" t="s">
        <v>2532</v>
      </c>
      <c r="L76" s="46">
        <v>9442472.6600000001</v>
      </c>
      <c r="M76" s="60">
        <v>8763511.9800000004</v>
      </c>
      <c r="N76" s="61">
        <v>7616382.5</v>
      </c>
      <c r="O76" s="47"/>
    </row>
    <row r="77" spans="1:15" ht="94.5" customHeight="1" x14ac:dyDescent="0.25">
      <c r="A77" s="70">
        <v>74</v>
      </c>
      <c r="B77" s="44" t="s">
        <v>1402</v>
      </c>
      <c r="C77" s="44" t="s">
        <v>1122</v>
      </c>
      <c r="D77" s="44" t="s">
        <v>1121</v>
      </c>
      <c r="E77" s="44" t="s">
        <v>896</v>
      </c>
      <c r="F77" s="44" t="s">
        <v>44</v>
      </c>
      <c r="G77" s="44" t="s">
        <v>330</v>
      </c>
      <c r="H77" s="44" t="s">
        <v>1154</v>
      </c>
      <c r="I77" s="45">
        <v>41640</v>
      </c>
      <c r="J77" s="45">
        <v>43131</v>
      </c>
      <c r="K77" s="44" t="s">
        <v>2533</v>
      </c>
      <c r="L77" s="46">
        <v>1988708.48</v>
      </c>
      <c r="M77" s="60">
        <v>1988708.48</v>
      </c>
      <c r="N77" s="61">
        <v>1700000</v>
      </c>
      <c r="O77" s="47"/>
    </row>
    <row r="78" spans="1:15" ht="172.5" customHeight="1" x14ac:dyDescent="0.25">
      <c r="A78" s="70">
        <v>75</v>
      </c>
      <c r="B78" s="44" t="s">
        <v>1403</v>
      </c>
      <c r="C78" s="44" t="s">
        <v>1124</v>
      </c>
      <c r="D78" s="44" t="s">
        <v>1123</v>
      </c>
      <c r="E78" s="44" t="s">
        <v>939</v>
      </c>
      <c r="F78" s="44" t="s">
        <v>333</v>
      </c>
      <c r="G78" s="44" t="s">
        <v>846</v>
      </c>
      <c r="H78" s="44" t="s">
        <v>1155</v>
      </c>
      <c r="I78" s="45">
        <v>41640</v>
      </c>
      <c r="J78" s="45">
        <v>43100</v>
      </c>
      <c r="K78" s="44" t="s">
        <v>2534</v>
      </c>
      <c r="L78" s="46">
        <v>9005460.0500000007</v>
      </c>
      <c r="M78" s="60">
        <v>9000000</v>
      </c>
      <c r="N78" s="61">
        <v>7650000</v>
      </c>
      <c r="O78" s="47"/>
    </row>
    <row r="79" spans="1:15" ht="150.75" customHeight="1" x14ac:dyDescent="0.25">
      <c r="A79" s="70">
        <v>76</v>
      </c>
      <c r="B79" s="44" t="s">
        <v>1404</v>
      </c>
      <c r="C79" s="44" t="s">
        <v>1126</v>
      </c>
      <c r="D79" s="44" t="s">
        <v>1125</v>
      </c>
      <c r="E79" s="44" t="s">
        <v>901</v>
      </c>
      <c r="F79" s="44" t="s">
        <v>282</v>
      </c>
      <c r="G79" s="44" t="s">
        <v>1127</v>
      </c>
      <c r="H79" s="44" t="s">
        <v>1156</v>
      </c>
      <c r="I79" s="45">
        <v>41640</v>
      </c>
      <c r="J79" s="45">
        <v>42886</v>
      </c>
      <c r="K79" s="44" t="s">
        <v>1405</v>
      </c>
      <c r="L79" s="46">
        <v>10132768</v>
      </c>
      <c r="M79" s="60">
        <v>9804000</v>
      </c>
      <c r="N79" s="61">
        <v>8333400</v>
      </c>
      <c r="O79" s="47"/>
    </row>
    <row r="80" spans="1:15" ht="123.75" x14ac:dyDescent="0.25">
      <c r="A80" s="70">
        <v>77</v>
      </c>
      <c r="B80" s="44" t="s">
        <v>1406</v>
      </c>
      <c r="C80" s="44" t="s">
        <v>1178</v>
      </c>
      <c r="D80" s="44" t="s">
        <v>1407</v>
      </c>
      <c r="E80" s="44" t="s">
        <v>920</v>
      </c>
      <c r="F80" s="44" t="s">
        <v>167</v>
      </c>
      <c r="G80" s="44" t="s">
        <v>740</v>
      </c>
      <c r="H80" s="44" t="s">
        <v>1408</v>
      </c>
      <c r="I80" s="45">
        <v>41640</v>
      </c>
      <c r="J80" s="45">
        <v>43769</v>
      </c>
      <c r="K80" s="44" t="s">
        <v>2535</v>
      </c>
      <c r="L80" s="46">
        <v>23904341</v>
      </c>
      <c r="M80" s="60">
        <v>23903111</v>
      </c>
      <c r="N80" s="61">
        <v>17000000</v>
      </c>
      <c r="O80" s="47"/>
    </row>
    <row r="81" spans="1:15" ht="123.75" x14ac:dyDescent="0.25">
      <c r="A81" s="70">
        <v>78</v>
      </c>
      <c r="B81" s="44" t="s">
        <v>1409</v>
      </c>
      <c r="C81" s="44" t="s">
        <v>1195</v>
      </c>
      <c r="D81" s="44" t="s">
        <v>1196</v>
      </c>
      <c r="E81" s="44" t="s">
        <v>920</v>
      </c>
      <c r="F81" s="44" t="s">
        <v>167</v>
      </c>
      <c r="G81" s="44" t="s">
        <v>825</v>
      </c>
      <c r="H81" s="44" t="s">
        <v>1197</v>
      </c>
      <c r="I81" s="45">
        <v>41640</v>
      </c>
      <c r="J81" s="45">
        <v>43861</v>
      </c>
      <c r="K81" s="44" t="s">
        <v>1198</v>
      </c>
      <c r="L81" s="46">
        <v>46302062</v>
      </c>
      <c r="M81" s="60">
        <v>10000000</v>
      </c>
      <c r="N81" s="61">
        <v>8500000</v>
      </c>
      <c r="O81" s="47"/>
    </row>
    <row r="82" spans="1:15" ht="90" x14ac:dyDescent="0.25">
      <c r="A82" s="70">
        <v>79</v>
      </c>
      <c r="B82" s="44" t="s">
        <v>1410</v>
      </c>
      <c r="C82" s="44" t="s">
        <v>1129</v>
      </c>
      <c r="D82" s="44" t="s">
        <v>1128</v>
      </c>
      <c r="E82" s="44" t="s">
        <v>920</v>
      </c>
      <c r="F82" s="44" t="s">
        <v>167</v>
      </c>
      <c r="G82" s="44" t="s">
        <v>807</v>
      </c>
      <c r="H82" s="44" t="s">
        <v>1157</v>
      </c>
      <c r="I82" s="45">
        <v>41640</v>
      </c>
      <c r="J82" s="45">
        <v>43131</v>
      </c>
      <c r="K82" s="44" t="s">
        <v>1130</v>
      </c>
      <c r="L82" s="46">
        <v>10332004.119999999</v>
      </c>
      <c r="M82" s="60">
        <v>9390000</v>
      </c>
      <c r="N82" s="61">
        <v>7980000</v>
      </c>
      <c r="O82" s="47"/>
    </row>
    <row r="83" spans="1:15" ht="80.25" customHeight="1" x14ac:dyDescent="0.25">
      <c r="A83" s="70">
        <v>80</v>
      </c>
      <c r="B83" s="44" t="s">
        <v>1411</v>
      </c>
      <c r="C83" s="44" t="s">
        <v>1199</v>
      </c>
      <c r="D83" s="44" t="s">
        <v>1200</v>
      </c>
      <c r="E83" s="44" t="s">
        <v>928</v>
      </c>
      <c r="F83" s="44" t="s">
        <v>287</v>
      </c>
      <c r="G83" s="44" t="s">
        <v>1201</v>
      </c>
      <c r="H83" s="44" t="s">
        <v>1412</v>
      </c>
      <c r="I83" s="45">
        <v>41640</v>
      </c>
      <c r="J83" s="45">
        <v>43281</v>
      </c>
      <c r="K83" s="44" t="s">
        <v>2536</v>
      </c>
      <c r="L83" s="46">
        <v>1678413.25</v>
      </c>
      <c r="M83" s="60">
        <v>1678413.25</v>
      </c>
      <c r="N83" s="61">
        <v>1571655.1</v>
      </c>
      <c r="O83" s="47"/>
    </row>
    <row r="84" spans="1:15" ht="67.5" x14ac:dyDescent="0.25">
      <c r="A84" s="70">
        <v>81</v>
      </c>
      <c r="B84" s="44" t="s">
        <v>1413</v>
      </c>
      <c r="C84" s="44" t="s">
        <v>1132</v>
      </c>
      <c r="D84" s="44" t="s">
        <v>1131</v>
      </c>
      <c r="E84" s="44" t="s">
        <v>939</v>
      </c>
      <c r="F84" s="44" t="s">
        <v>1133</v>
      </c>
      <c r="G84" s="44" t="s">
        <v>1134</v>
      </c>
      <c r="H84" s="44" t="s">
        <v>1158</v>
      </c>
      <c r="I84" s="45">
        <v>41640</v>
      </c>
      <c r="J84" s="45">
        <v>43297</v>
      </c>
      <c r="K84" s="44" t="s">
        <v>1135</v>
      </c>
      <c r="L84" s="46">
        <v>10313574.390000001</v>
      </c>
      <c r="M84" s="60">
        <v>5886610.5499999998</v>
      </c>
      <c r="N84" s="61">
        <v>5003618.96</v>
      </c>
      <c r="O84" s="47"/>
    </row>
    <row r="85" spans="1:15" ht="69" customHeight="1" x14ac:dyDescent="0.25">
      <c r="A85" s="70">
        <v>82</v>
      </c>
      <c r="B85" s="44" t="s">
        <v>1414</v>
      </c>
      <c r="C85" s="44" t="s">
        <v>1137</v>
      </c>
      <c r="D85" s="44" t="s">
        <v>1136</v>
      </c>
      <c r="E85" s="44" t="s">
        <v>933</v>
      </c>
      <c r="F85" s="44" t="s">
        <v>257</v>
      </c>
      <c r="G85" s="44" t="s">
        <v>258</v>
      </c>
      <c r="H85" s="44" t="s">
        <v>1159</v>
      </c>
      <c r="I85" s="45">
        <v>41640</v>
      </c>
      <c r="J85" s="45">
        <v>43069</v>
      </c>
      <c r="K85" s="44" t="s">
        <v>2537</v>
      </c>
      <c r="L85" s="46">
        <v>1996874.72</v>
      </c>
      <c r="M85" s="60">
        <v>1996874.72</v>
      </c>
      <c r="N85" s="61">
        <v>1700000</v>
      </c>
      <c r="O85" s="47"/>
    </row>
    <row r="86" spans="1:15" ht="56.25" x14ac:dyDescent="0.25">
      <c r="A86" s="70">
        <v>83</v>
      </c>
      <c r="B86" s="44" t="s">
        <v>1415</v>
      </c>
      <c r="C86" s="44" t="s">
        <v>1138</v>
      </c>
      <c r="D86" s="44" t="s">
        <v>1416</v>
      </c>
      <c r="E86" s="44" t="s">
        <v>920</v>
      </c>
      <c r="F86" s="44" t="s">
        <v>167</v>
      </c>
      <c r="G86" s="44" t="s">
        <v>253</v>
      </c>
      <c r="H86" s="44" t="s">
        <v>2538</v>
      </c>
      <c r="I86" s="45">
        <v>41640</v>
      </c>
      <c r="J86" s="45">
        <v>43312</v>
      </c>
      <c r="K86" s="44" t="s">
        <v>1139</v>
      </c>
      <c r="L86" s="46">
        <v>2000000</v>
      </c>
      <c r="M86" s="60">
        <v>2000000</v>
      </c>
      <c r="N86" s="61">
        <v>1700000</v>
      </c>
      <c r="O86" s="47"/>
    </row>
    <row r="87" spans="1:15" ht="123.75" x14ac:dyDescent="0.25">
      <c r="A87" s="70">
        <v>84</v>
      </c>
      <c r="B87" s="44" t="s">
        <v>1417</v>
      </c>
      <c r="C87" s="44" t="s">
        <v>1141</v>
      </c>
      <c r="D87" s="44" t="s">
        <v>1140</v>
      </c>
      <c r="E87" s="44" t="s">
        <v>930</v>
      </c>
      <c r="F87" s="44" t="s">
        <v>151</v>
      </c>
      <c r="G87" s="44" t="s">
        <v>1142</v>
      </c>
      <c r="H87" s="44" t="s">
        <v>1161</v>
      </c>
      <c r="I87" s="45">
        <v>41640</v>
      </c>
      <c r="J87" s="45">
        <v>43008</v>
      </c>
      <c r="K87" s="44" t="s">
        <v>2539</v>
      </c>
      <c r="L87" s="46">
        <v>1975912.74</v>
      </c>
      <c r="M87" s="60">
        <v>1975912.74</v>
      </c>
      <c r="N87" s="61">
        <v>1700000</v>
      </c>
      <c r="O87" s="47"/>
    </row>
    <row r="88" spans="1:15" ht="123.75" customHeight="1" x14ac:dyDescent="0.25">
      <c r="A88" s="70">
        <v>85</v>
      </c>
      <c r="B88" s="44" t="s">
        <v>1418</v>
      </c>
      <c r="C88" s="44" t="s">
        <v>1144</v>
      </c>
      <c r="D88" s="44" t="s">
        <v>1143</v>
      </c>
      <c r="E88" s="44" t="s">
        <v>923</v>
      </c>
      <c r="F88" s="44" t="s">
        <v>1145</v>
      </c>
      <c r="G88" s="44" t="s">
        <v>1146</v>
      </c>
      <c r="H88" s="44" t="s">
        <v>1162</v>
      </c>
      <c r="I88" s="45">
        <v>41640</v>
      </c>
      <c r="J88" s="45">
        <v>43465</v>
      </c>
      <c r="K88" s="44" t="s">
        <v>1147</v>
      </c>
      <c r="L88" s="46">
        <v>3772310</v>
      </c>
      <c r="M88" s="60">
        <v>1000000</v>
      </c>
      <c r="N88" s="61">
        <v>850000</v>
      </c>
      <c r="O88" s="47"/>
    </row>
    <row r="89" spans="1:15" ht="98.25" customHeight="1" x14ac:dyDescent="0.25">
      <c r="A89" s="70">
        <v>86</v>
      </c>
      <c r="B89" s="44" t="s">
        <v>1419</v>
      </c>
      <c r="C89" s="44" t="s">
        <v>1202</v>
      </c>
      <c r="D89" s="44" t="s">
        <v>1203</v>
      </c>
      <c r="E89" s="44" t="s">
        <v>970</v>
      </c>
      <c r="F89" s="44" t="s">
        <v>337</v>
      </c>
      <c r="G89" s="44" t="s">
        <v>492</v>
      </c>
      <c r="H89" s="44" t="s">
        <v>1204</v>
      </c>
      <c r="I89" s="45">
        <v>41640</v>
      </c>
      <c r="J89" s="45">
        <v>43434</v>
      </c>
      <c r="K89" s="44" t="s">
        <v>2540</v>
      </c>
      <c r="L89" s="46">
        <v>9510089.1099999994</v>
      </c>
      <c r="M89" s="60">
        <v>9000000</v>
      </c>
      <c r="N89" s="61">
        <v>7650000</v>
      </c>
      <c r="O89" s="47"/>
    </row>
    <row r="90" spans="1:15" ht="56.25" x14ac:dyDescent="0.25">
      <c r="A90" s="70">
        <v>87</v>
      </c>
      <c r="B90" s="44" t="s">
        <v>1420</v>
      </c>
      <c r="C90" s="44" t="s">
        <v>1179</v>
      </c>
      <c r="D90" s="44" t="s">
        <v>1180</v>
      </c>
      <c r="E90" s="44" t="s">
        <v>923</v>
      </c>
      <c r="F90" s="44" t="s">
        <v>924</v>
      </c>
      <c r="G90" s="44" t="s">
        <v>925</v>
      </c>
      <c r="H90" s="44" t="s">
        <v>1421</v>
      </c>
      <c r="I90" s="45">
        <v>41640</v>
      </c>
      <c r="J90" s="45">
        <v>43404</v>
      </c>
      <c r="K90" s="44" t="s">
        <v>1181</v>
      </c>
      <c r="L90" s="46">
        <v>10926372.01</v>
      </c>
      <c r="M90" s="60">
        <v>10000000</v>
      </c>
      <c r="N90" s="61">
        <v>8500000</v>
      </c>
      <c r="O90" s="47"/>
    </row>
    <row r="91" spans="1:15" ht="56.25" x14ac:dyDescent="0.25">
      <c r="A91" s="70">
        <v>88</v>
      </c>
      <c r="B91" s="44" t="s">
        <v>1422</v>
      </c>
      <c r="C91" s="44" t="s">
        <v>1423</v>
      </c>
      <c r="D91" s="44" t="s">
        <v>1424</v>
      </c>
      <c r="E91" s="44" t="s">
        <v>894</v>
      </c>
      <c r="F91" s="44" t="s">
        <v>1425</v>
      </c>
      <c r="G91" s="44" t="s">
        <v>1426</v>
      </c>
      <c r="H91" s="44" t="s">
        <v>1427</v>
      </c>
      <c r="I91" s="45">
        <v>41640</v>
      </c>
      <c r="J91" s="45">
        <v>43496</v>
      </c>
      <c r="K91" s="44" t="s">
        <v>1428</v>
      </c>
      <c r="L91" s="46">
        <v>16081496.369999999</v>
      </c>
      <c r="M91" s="60">
        <v>10713279.800000001</v>
      </c>
      <c r="N91" s="61">
        <v>8364740.96</v>
      </c>
      <c r="O91" s="47"/>
    </row>
    <row r="92" spans="1:15" ht="90" customHeight="1" x14ac:dyDescent="0.25">
      <c r="A92" s="70">
        <v>89</v>
      </c>
      <c r="B92" s="44" t="s">
        <v>2344</v>
      </c>
      <c r="C92" s="44" t="s">
        <v>2541</v>
      </c>
      <c r="D92" s="44" t="s">
        <v>2345</v>
      </c>
      <c r="E92" s="44" t="s">
        <v>906</v>
      </c>
      <c r="F92" s="44" t="s">
        <v>246</v>
      </c>
      <c r="G92" s="44" t="s">
        <v>247</v>
      </c>
      <c r="H92" s="44" t="s">
        <v>2542</v>
      </c>
      <c r="I92" s="45">
        <v>41640</v>
      </c>
      <c r="J92" s="45">
        <v>43738</v>
      </c>
      <c r="K92" s="44" t="s">
        <v>2346</v>
      </c>
      <c r="L92" s="46">
        <v>11177161.789999999</v>
      </c>
      <c r="M92" s="60">
        <v>11164861.789999999</v>
      </c>
      <c r="N92" s="60">
        <v>9490132.5199999996</v>
      </c>
      <c r="O92" s="47"/>
    </row>
    <row r="93" spans="1:15" ht="56.25" x14ac:dyDescent="0.25">
      <c r="A93" s="70">
        <v>90</v>
      </c>
      <c r="B93" s="44" t="s">
        <v>1429</v>
      </c>
      <c r="C93" s="44" t="s">
        <v>1149</v>
      </c>
      <c r="D93" s="44" t="s">
        <v>1148</v>
      </c>
      <c r="E93" s="44" t="s">
        <v>909</v>
      </c>
      <c r="F93" s="44" t="s">
        <v>72</v>
      </c>
      <c r="G93" s="44" t="s">
        <v>327</v>
      </c>
      <c r="H93" s="44" t="s">
        <v>1163</v>
      </c>
      <c r="I93" s="45">
        <v>41640</v>
      </c>
      <c r="J93" s="45">
        <v>43251</v>
      </c>
      <c r="K93" s="44" t="s">
        <v>1150</v>
      </c>
      <c r="L93" s="46">
        <v>2000000</v>
      </c>
      <c r="M93" s="60">
        <v>2000000</v>
      </c>
      <c r="N93" s="61">
        <v>1600000</v>
      </c>
      <c r="O93" s="47"/>
    </row>
    <row r="94" spans="1:15" ht="225.75" customHeight="1" x14ac:dyDescent="0.25">
      <c r="A94" s="70">
        <v>91</v>
      </c>
      <c r="B94" s="44" t="s">
        <v>1430</v>
      </c>
      <c r="C94" s="44" t="s">
        <v>1182</v>
      </c>
      <c r="D94" s="44" t="s">
        <v>1183</v>
      </c>
      <c r="E94" s="44" t="s">
        <v>906</v>
      </c>
      <c r="F94" s="44" t="s">
        <v>246</v>
      </c>
      <c r="G94" s="44" t="s">
        <v>247</v>
      </c>
      <c r="H94" s="44" t="s">
        <v>1184</v>
      </c>
      <c r="I94" s="45">
        <v>41640</v>
      </c>
      <c r="J94" s="45">
        <v>43343</v>
      </c>
      <c r="K94" s="44" t="s">
        <v>2543</v>
      </c>
      <c r="L94" s="46">
        <v>2000000</v>
      </c>
      <c r="M94" s="60">
        <v>2000000</v>
      </c>
      <c r="N94" s="61">
        <v>1700000</v>
      </c>
      <c r="O94" s="47"/>
    </row>
    <row r="95" spans="1:15" ht="100.5" customHeight="1" x14ac:dyDescent="0.25">
      <c r="A95" s="70">
        <v>92</v>
      </c>
      <c r="B95" s="44" t="s">
        <v>1431</v>
      </c>
      <c r="C95" s="44" t="s">
        <v>1185</v>
      </c>
      <c r="D95" s="44" t="s">
        <v>1186</v>
      </c>
      <c r="E95" s="44" t="s">
        <v>912</v>
      </c>
      <c r="F95" s="44" t="s">
        <v>237</v>
      </c>
      <c r="G95" s="44" t="s">
        <v>343</v>
      </c>
      <c r="H95" s="44" t="s">
        <v>1187</v>
      </c>
      <c r="I95" s="45">
        <v>41640</v>
      </c>
      <c r="J95" s="45">
        <v>43281</v>
      </c>
      <c r="K95" s="44" t="s">
        <v>2544</v>
      </c>
      <c r="L95" s="46">
        <v>2000000</v>
      </c>
      <c r="M95" s="60">
        <v>2000000</v>
      </c>
      <c r="N95" s="61">
        <v>1700000</v>
      </c>
      <c r="O95" s="47"/>
    </row>
    <row r="96" spans="1:15" ht="79.5" customHeight="1" x14ac:dyDescent="0.25">
      <c r="A96" s="70">
        <v>93</v>
      </c>
      <c r="B96" s="44" t="s">
        <v>2261</v>
      </c>
      <c r="C96" s="44" t="s">
        <v>2263</v>
      </c>
      <c r="D96" s="44" t="s">
        <v>2262</v>
      </c>
      <c r="E96" s="44" t="s">
        <v>909</v>
      </c>
      <c r="F96" s="44" t="s">
        <v>2264</v>
      </c>
      <c r="G96" s="44" t="s">
        <v>2265</v>
      </c>
      <c r="H96" s="44" t="s">
        <v>2266</v>
      </c>
      <c r="I96" s="45">
        <v>41640</v>
      </c>
      <c r="J96" s="45">
        <v>44196</v>
      </c>
      <c r="K96" s="44" t="s">
        <v>2545</v>
      </c>
      <c r="L96" s="46">
        <v>12947719.779999999</v>
      </c>
      <c r="M96" s="60">
        <v>9972000</v>
      </c>
      <c r="N96" s="61">
        <v>7977600</v>
      </c>
      <c r="O96" s="47"/>
    </row>
    <row r="97" spans="1:15" ht="161.25" customHeight="1" x14ac:dyDescent="0.25">
      <c r="A97" s="70">
        <v>94</v>
      </c>
      <c r="B97" s="44" t="s">
        <v>1432</v>
      </c>
      <c r="C97" s="44" t="s">
        <v>1188</v>
      </c>
      <c r="D97" s="44" t="s">
        <v>1433</v>
      </c>
      <c r="E97" s="44" t="s">
        <v>928</v>
      </c>
      <c r="F97" s="44" t="s">
        <v>287</v>
      </c>
      <c r="G97" s="44" t="s">
        <v>340</v>
      </c>
      <c r="H97" s="44" t="s">
        <v>1189</v>
      </c>
      <c r="I97" s="45">
        <v>41640</v>
      </c>
      <c r="J97" s="45">
        <v>43100</v>
      </c>
      <c r="K97" s="44" t="s">
        <v>2546</v>
      </c>
      <c r="L97" s="46">
        <v>2015996.87</v>
      </c>
      <c r="M97" s="60">
        <v>1999926.87</v>
      </c>
      <c r="N97" s="61">
        <v>1699937.83</v>
      </c>
      <c r="O97" s="47"/>
    </row>
    <row r="98" spans="1:15" ht="123" customHeight="1" x14ac:dyDescent="0.25">
      <c r="A98" s="70">
        <v>95</v>
      </c>
      <c r="B98" s="44" t="s">
        <v>1434</v>
      </c>
      <c r="C98" s="44" t="s">
        <v>1205</v>
      </c>
      <c r="D98" s="44" t="s">
        <v>1206</v>
      </c>
      <c r="E98" s="44" t="s">
        <v>923</v>
      </c>
      <c r="F98" s="44" t="s">
        <v>884</v>
      </c>
      <c r="G98" s="44" t="s">
        <v>1207</v>
      </c>
      <c r="H98" s="44" t="s">
        <v>1208</v>
      </c>
      <c r="I98" s="45">
        <v>41640</v>
      </c>
      <c r="J98" s="45">
        <v>43190</v>
      </c>
      <c r="K98" s="44" t="s">
        <v>2547</v>
      </c>
      <c r="L98" s="46">
        <v>10000000</v>
      </c>
      <c r="M98" s="60">
        <v>10000000</v>
      </c>
      <c r="N98" s="61">
        <v>8500000</v>
      </c>
      <c r="O98" s="47"/>
    </row>
    <row r="99" spans="1:15" ht="183.75" customHeight="1" x14ac:dyDescent="0.25">
      <c r="A99" s="70">
        <v>96</v>
      </c>
      <c r="B99" s="44" t="s">
        <v>1435</v>
      </c>
      <c r="C99" s="44" t="s">
        <v>1436</v>
      </c>
      <c r="D99" s="44" t="s">
        <v>1437</v>
      </c>
      <c r="E99" s="44" t="s">
        <v>894</v>
      </c>
      <c r="F99" s="44" t="s">
        <v>127</v>
      </c>
      <c r="G99" s="44" t="s">
        <v>782</v>
      </c>
      <c r="H99" s="44" t="s">
        <v>2548</v>
      </c>
      <c r="I99" s="45">
        <v>41640</v>
      </c>
      <c r="J99" s="45">
        <v>43343</v>
      </c>
      <c r="K99" s="44" t="s">
        <v>2549</v>
      </c>
      <c r="L99" s="46">
        <v>6554186.1399999997</v>
      </c>
      <c r="M99" s="60">
        <v>6554186.1399999997</v>
      </c>
      <c r="N99" s="61">
        <v>6281896.8899999997</v>
      </c>
      <c r="O99" s="47"/>
    </row>
    <row r="100" spans="1:15" ht="157.5" x14ac:dyDescent="0.25">
      <c r="A100" s="70">
        <v>97</v>
      </c>
      <c r="B100" s="44" t="s">
        <v>1438</v>
      </c>
      <c r="C100" s="44" t="s">
        <v>1439</v>
      </c>
      <c r="D100" s="44" t="s">
        <v>1440</v>
      </c>
      <c r="E100" s="44" t="s">
        <v>923</v>
      </c>
      <c r="F100" s="44" t="s">
        <v>884</v>
      </c>
      <c r="G100" s="44" t="s">
        <v>1441</v>
      </c>
      <c r="H100" s="44" t="s">
        <v>1442</v>
      </c>
      <c r="I100" s="45">
        <v>41640</v>
      </c>
      <c r="J100" s="45">
        <v>43465</v>
      </c>
      <c r="K100" s="44" t="s">
        <v>2550</v>
      </c>
      <c r="L100" s="46">
        <v>6339803.46</v>
      </c>
      <c r="M100" s="60">
        <v>6265300</v>
      </c>
      <c r="N100" s="61">
        <v>5325505</v>
      </c>
      <c r="O100" s="47"/>
    </row>
    <row r="101" spans="1:15" ht="101.25" x14ac:dyDescent="0.25">
      <c r="A101" s="70">
        <v>98</v>
      </c>
      <c r="B101" s="44" t="s">
        <v>1443</v>
      </c>
      <c r="C101" s="44" t="s">
        <v>1444</v>
      </c>
      <c r="D101" s="44" t="s">
        <v>1294</v>
      </c>
      <c r="E101" s="44" t="s">
        <v>972</v>
      </c>
      <c r="F101" s="44" t="s">
        <v>163</v>
      </c>
      <c r="G101" s="44" t="s">
        <v>375</v>
      </c>
      <c r="H101" s="44" t="s">
        <v>1327</v>
      </c>
      <c r="I101" s="45">
        <v>41640</v>
      </c>
      <c r="J101" s="45">
        <v>43465</v>
      </c>
      <c r="K101" s="44" t="s">
        <v>1445</v>
      </c>
      <c r="L101" s="46">
        <v>20823829.460000001</v>
      </c>
      <c r="M101" s="60">
        <v>19000000</v>
      </c>
      <c r="N101" s="61">
        <v>16150000</v>
      </c>
      <c r="O101" s="47"/>
    </row>
    <row r="102" spans="1:15" ht="139.5" customHeight="1" x14ac:dyDescent="0.25">
      <c r="A102" s="70">
        <v>99</v>
      </c>
      <c r="B102" s="44" t="s">
        <v>1446</v>
      </c>
      <c r="C102" s="44" t="s">
        <v>1447</v>
      </c>
      <c r="D102" s="44" t="s">
        <v>1448</v>
      </c>
      <c r="E102" s="44" t="s">
        <v>949</v>
      </c>
      <c r="F102" s="44" t="s">
        <v>510</v>
      </c>
      <c r="G102" s="44" t="s">
        <v>511</v>
      </c>
      <c r="H102" s="44" t="s">
        <v>1449</v>
      </c>
      <c r="I102" s="45">
        <v>41640</v>
      </c>
      <c r="J102" s="45">
        <v>43434</v>
      </c>
      <c r="K102" s="44" t="s">
        <v>2551</v>
      </c>
      <c r="L102" s="46">
        <v>3721351.59</v>
      </c>
      <c r="M102" s="60">
        <v>2697445.59</v>
      </c>
      <c r="N102" s="61">
        <v>2292828.75</v>
      </c>
      <c r="O102" s="47"/>
    </row>
    <row r="103" spans="1:15" ht="33.75" x14ac:dyDescent="0.25">
      <c r="A103" s="70">
        <v>100</v>
      </c>
      <c r="B103" s="44" t="s">
        <v>1450</v>
      </c>
      <c r="C103" s="44" t="s">
        <v>1451</v>
      </c>
      <c r="D103" s="44" t="s">
        <v>1452</v>
      </c>
      <c r="E103" s="44" t="s">
        <v>930</v>
      </c>
      <c r="F103" s="44" t="s">
        <v>1453</v>
      </c>
      <c r="G103" s="44" t="s">
        <v>1454</v>
      </c>
      <c r="H103" s="44" t="s">
        <v>1455</v>
      </c>
      <c r="I103" s="45">
        <v>41640</v>
      </c>
      <c r="J103" s="45">
        <v>43281</v>
      </c>
      <c r="K103" s="44" t="s">
        <v>1456</v>
      </c>
      <c r="L103" s="46">
        <v>697166.9</v>
      </c>
      <c r="M103" s="60">
        <v>697166.9</v>
      </c>
      <c r="N103" s="61">
        <v>592591.86</v>
      </c>
      <c r="O103" s="47"/>
    </row>
    <row r="104" spans="1:15" ht="33.75" x14ac:dyDescent="0.25">
      <c r="A104" s="70">
        <v>101</v>
      </c>
      <c r="B104" s="44" t="s">
        <v>1457</v>
      </c>
      <c r="C104" s="44" t="s">
        <v>1458</v>
      </c>
      <c r="D104" s="44" t="s">
        <v>898</v>
      </c>
      <c r="E104" s="44" t="s">
        <v>896</v>
      </c>
      <c r="F104" s="44" t="s">
        <v>44</v>
      </c>
      <c r="G104" s="44" t="s">
        <v>45</v>
      </c>
      <c r="H104" s="44" t="s">
        <v>2481</v>
      </c>
      <c r="I104" s="45">
        <v>41640</v>
      </c>
      <c r="J104" s="45">
        <v>43496</v>
      </c>
      <c r="K104" s="44" t="s">
        <v>1459</v>
      </c>
      <c r="L104" s="46">
        <v>2936436.94</v>
      </c>
      <c r="M104" s="60">
        <v>2926436.94</v>
      </c>
      <c r="N104" s="61">
        <v>2550000</v>
      </c>
      <c r="O104" s="47"/>
    </row>
    <row r="105" spans="1:15" ht="56.25" x14ac:dyDescent="0.25">
      <c r="A105" s="70">
        <v>102</v>
      </c>
      <c r="B105" s="44" t="s">
        <v>1460</v>
      </c>
      <c r="C105" s="44" t="s">
        <v>1461</v>
      </c>
      <c r="D105" s="44" t="s">
        <v>895</v>
      </c>
      <c r="E105" s="44" t="s">
        <v>896</v>
      </c>
      <c r="F105" s="44" t="s">
        <v>39</v>
      </c>
      <c r="G105" s="44" t="s">
        <v>40</v>
      </c>
      <c r="H105" s="44" t="s">
        <v>41</v>
      </c>
      <c r="I105" s="45">
        <v>41640</v>
      </c>
      <c r="J105" s="45">
        <v>43646</v>
      </c>
      <c r="K105" s="44" t="s">
        <v>2552</v>
      </c>
      <c r="L105" s="46">
        <v>2414322.5499999998</v>
      </c>
      <c r="M105" s="60">
        <v>2414322.5499999998</v>
      </c>
      <c r="N105" s="61">
        <v>2565958.59</v>
      </c>
      <c r="O105" s="47"/>
    </row>
    <row r="106" spans="1:15" ht="33.75" x14ac:dyDescent="0.25">
      <c r="A106" s="70">
        <v>103</v>
      </c>
      <c r="B106" s="44" t="s">
        <v>1462</v>
      </c>
      <c r="C106" s="44" t="s">
        <v>1463</v>
      </c>
      <c r="D106" s="44" t="s">
        <v>1464</v>
      </c>
      <c r="E106" s="44" t="s">
        <v>896</v>
      </c>
      <c r="F106" s="44" t="s">
        <v>44</v>
      </c>
      <c r="G106" s="44" t="s">
        <v>631</v>
      </c>
      <c r="H106" s="44" t="s">
        <v>1465</v>
      </c>
      <c r="I106" s="45">
        <v>41640</v>
      </c>
      <c r="J106" s="45">
        <v>43312</v>
      </c>
      <c r="K106" s="44" t="s">
        <v>1466</v>
      </c>
      <c r="L106" s="46">
        <v>1593688.6</v>
      </c>
      <c r="M106" s="60">
        <v>1580773.6</v>
      </c>
      <c r="N106" s="61">
        <v>1343657.56</v>
      </c>
      <c r="O106" s="47"/>
    </row>
    <row r="107" spans="1:15" ht="111.75" customHeight="1" x14ac:dyDescent="0.25">
      <c r="A107" s="70">
        <v>104</v>
      </c>
      <c r="B107" s="44" t="s">
        <v>1467</v>
      </c>
      <c r="C107" s="44" t="s">
        <v>1468</v>
      </c>
      <c r="D107" s="44" t="s">
        <v>1469</v>
      </c>
      <c r="E107" s="44" t="s">
        <v>930</v>
      </c>
      <c r="F107" s="44" t="s">
        <v>370</v>
      </c>
      <c r="G107" s="44" t="s">
        <v>371</v>
      </c>
      <c r="H107" s="44" t="s">
        <v>1470</v>
      </c>
      <c r="I107" s="45">
        <v>41640</v>
      </c>
      <c r="J107" s="45">
        <v>43281</v>
      </c>
      <c r="K107" s="44" t="s">
        <v>1471</v>
      </c>
      <c r="L107" s="46">
        <v>1720000</v>
      </c>
      <c r="M107" s="60">
        <v>1694000</v>
      </c>
      <c r="N107" s="61">
        <v>1439900</v>
      </c>
      <c r="O107" s="47"/>
    </row>
    <row r="108" spans="1:15" ht="96" customHeight="1" x14ac:dyDescent="0.25">
      <c r="A108" s="70">
        <v>105</v>
      </c>
      <c r="B108" s="44" t="s">
        <v>1472</v>
      </c>
      <c r="C108" s="44" t="s">
        <v>1473</v>
      </c>
      <c r="D108" s="44" t="s">
        <v>1474</v>
      </c>
      <c r="E108" s="44" t="s">
        <v>923</v>
      </c>
      <c r="F108" s="44" t="s">
        <v>1475</v>
      </c>
      <c r="G108" s="44" t="s">
        <v>1476</v>
      </c>
      <c r="H108" s="44" t="s">
        <v>1477</v>
      </c>
      <c r="I108" s="45">
        <v>41640</v>
      </c>
      <c r="J108" s="45">
        <v>43585</v>
      </c>
      <c r="K108" s="44" t="s">
        <v>2553</v>
      </c>
      <c r="L108" s="46">
        <v>4817913.8899999997</v>
      </c>
      <c r="M108" s="60">
        <v>4598272.8499999996</v>
      </c>
      <c r="N108" s="61">
        <v>3908531.92</v>
      </c>
      <c r="O108" s="47"/>
    </row>
    <row r="109" spans="1:15" ht="69.75" customHeight="1" x14ac:dyDescent="0.25">
      <c r="A109" s="70">
        <v>106</v>
      </c>
      <c r="B109" s="44" t="s">
        <v>1478</v>
      </c>
      <c r="C109" s="44" t="s">
        <v>1479</v>
      </c>
      <c r="D109" s="44" t="s">
        <v>1480</v>
      </c>
      <c r="E109" s="44" t="s">
        <v>930</v>
      </c>
      <c r="F109" s="44" t="s">
        <v>558</v>
      </c>
      <c r="G109" s="44" t="s">
        <v>559</v>
      </c>
      <c r="H109" s="44" t="s">
        <v>1481</v>
      </c>
      <c r="I109" s="45">
        <v>41640</v>
      </c>
      <c r="J109" s="45">
        <v>43465</v>
      </c>
      <c r="K109" s="44" t="s">
        <v>1482</v>
      </c>
      <c r="L109" s="46">
        <v>3630637.98</v>
      </c>
      <c r="M109" s="60">
        <v>3202638.53</v>
      </c>
      <c r="N109" s="61">
        <v>2722242.75</v>
      </c>
      <c r="O109" s="47"/>
    </row>
    <row r="110" spans="1:15" ht="114.75" customHeight="1" x14ac:dyDescent="0.25">
      <c r="A110" s="70">
        <v>107</v>
      </c>
      <c r="B110" s="44" t="s">
        <v>1483</v>
      </c>
      <c r="C110" s="44" t="s">
        <v>1484</v>
      </c>
      <c r="D110" s="44" t="s">
        <v>1485</v>
      </c>
      <c r="E110" s="44" t="s">
        <v>906</v>
      </c>
      <c r="F110" s="44" t="s">
        <v>54</v>
      </c>
      <c r="G110" s="44" t="s">
        <v>55</v>
      </c>
      <c r="H110" s="44" t="s">
        <v>56</v>
      </c>
      <c r="I110" s="45">
        <v>41640</v>
      </c>
      <c r="J110" s="45">
        <v>43465</v>
      </c>
      <c r="K110" s="44" t="s">
        <v>2554</v>
      </c>
      <c r="L110" s="46">
        <v>2980468.11</v>
      </c>
      <c r="M110" s="60">
        <v>2980468.11</v>
      </c>
      <c r="N110" s="61">
        <v>2550000</v>
      </c>
      <c r="O110" s="47"/>
    </row>
    <row r="111" spans="1:15" ht="45" x14ac:dyDescent="0.25">
      <c r="A111" s="70">
        <v>108</v>
      </c>
      <c r="B111" s="44" t="s">
        <v>1486</v>
      </c>
      <c r="C111" s="44" t="s">
        <v>1487</v>
      </c>
      <c r="D111" s="44" t="s">
        <v>1488</v>
      </c>
      <c r="E111" s="44" t="s">
        <v>939</v>
      </c>
      <c r="F111" s="44" t="s">
        <v>573</v>
      </c>
      <c r="G111" s="44" t="s">
        <v>574</v>
      </c>
      <c r="H111" s="44" t="s">
        <v>1489</v>
      </c>
      <c r="I111" s="45">
        <v>41640</v>
      </c>
      <c r="J111" s="45">
        <v>43419</v>
      </c>
      <c r="K111" s="44" t="s">
        <v>1490</v>
      </c>
      <c r="L111" s="46">
        <v>6536340.8899999997</v>
      </c>
      <c r="M111" s="60">
        <v>6536217.8899999997</v>
      </c>
      <c r="N111" s="61">
        <v>5555785.2000000002</v>
      </c>
      <c r="O111" s="47"/>
    </row>
    <row r="112" spans="1:15" ht="56.25" x14ac:dyDescent="0.25">
      <c r="A112" s="70">
        <v>109</v>
      </c>
      <c r="B112" s="44" t="s">
        <v>1491</v>
      </c>
      <c r="C112" s="44" t="s">
        <v>1492</v>
      </c>
      <c r="D112" s="44" t="s">
        <v>1493</v>
      </c>
      <c r="E112" s="44" t="s">
        <v>909</v>
      </c>
      <c r="F112" s="44" t="s">
        <v>112</v>
      </c>
      <c r="G112" s="44" t="s">
        <v>113</v>
      </c>
      <c r="H112" s="44" t="s">
        <v>114</v>
      </c>
      <c r="I112" s="45">
        <v>41640</v>
      </c>
      <c r="J112" s="45">
        <v>43404</v>
      </c>
      <c r="K112" s="44" t="s">
        <v>1494</v>
      </c>
      <c r="L112" s="46">
        <v>3656667.7</v>
      </c>
      <c r="M112" s="60">
        <v>3000000</v>
      </c>
      <c r="N112" s="61">
        <v>2400000</v>
      </c>
      <c r="O112" s="47"/>
    </row>
    <row r="113" spans="1:15" ht="45" x14ac:dyDescent="0.25">
      <c r="A113" s="70">
        <v>110</v>
      </c>
      <c r="B113" s="44" t="s">
        <v>1495</v>
      </c>
      <c r="C113" s="44" t="s">
        <v>1496</v>
      </c>
      <c r="D113" s="44" t="s">
        <v>1497</v>
      </c>
      <c r="E113" s="44" t="s">
        <v>906</v>
      </c>
      <c r="F113" s="44" t="s">
        <v>1498</v>
      </c>
      <c r="G113" s="44" t="s">
        <v>1499</v>
      </c>
      <c r="H113" s="44" t="s">
        <v>1500</v>
      </c>
      <c r="I113" s="45">
        <v>41640</v>
      </c>
      <c r="J113" s="45">
        <v>43465</v>
      </c>
      <c r="K113" s="44" t="s">
        <v>1501</v>
      </c>
      <c r="L113" s="46">
        <v>5130756.4400000004</v>
      </c>
      <c r="M113" s="60">
        <v>5097870.4400000004</v>
      </c>
      <c r="N113" s="61">
        <v>4333189.87</v>
      </c>
      <c r="O113" s="47"/>
    </row>
    <row r="114" spans="1:15" ht="114" customHeight="1" x14ac:dyDescent="0.25">
      <c r="A114" s="70">
        <v>111</v>
      </c>
      <c r="B114" s="44" t="s">
        <v>1502</v>
      </c>
      <c r="C114" s="44" t="s">
        <v>1503</v>
      </c>
      <c r="D114" s="44" t="s">
        <v>945</v>
      </c>
      <c r="E114" s="44" t="s">
        <v>894</v>
      </c>
      <c r="F114" s="44" t="s">
        <v>123</v>
      </c>
      <c r="G114" s="44" t="s">
        <v>124</v>
      </c>
      <c r="H114" s="44" t="s">
        <v>125</v>
      </c>
      <c r="I114" s="45">
        <v>41640</v>
      </c>
      <c r="J114" s="45">
        <v>43312</v>
      </c>
      <c r="K114" s="44" t="s">
        <v>1504</v>
      </c>
      <c r="L114" s="46">
        <v>815759</v>
      </c>
      <c r="M114" s="60">
        <v>815759</v>
      </c>
      <c r="N114" s="61">
        <v>693395.15</v>
      </c>
      <c r="O114" s="47"/>
    </row>
    <row r="115" spans="1:15" ht="66.75" customHeight="1" x14ac:dyDescent="0.25">
      <c r="A115" s="70">
        <v>112</v>
      </c>
      <c r="B115" s="44" t="s">
        <v>1505</v>
      </c>
      <c r="C115" s="44" t="s">
        <v>1506</v>
      </c>
      <c r="D115" s="44" t="s">
        <v>1507</v>
      </c>
      <c r="E115" s="44" t="s">
        <v>909</v>
      </c>
      <c r="F115" s="44" t="s">
        <v>520</v>
      </c>
      <c r="G115" s="44" t="s">
        <v>521</v>
      </c>
      <c r="H115" s="44" t="s">
        <v>1508</v>
      </c>
      <c r="I115" s="45">
        <v>41640</v>
      </c>
      <c r="J115" s="45">
        <v>43465</v>
      </c>
      <c r="K115" s="44" t="s">
        <v>1509</v>
      </c>
      <c r="L115" s="46">
        <v>5464736.3600000003</v>
      </c>
      <c r="M115" s="60">
        <v>5456076.3600000003</v>
      </c>
      <c r="N115" s="61">
        <v>4364861.08</v>
      </c>
      <c r="O115" s="47"/>
    </row>
    <row r="116" spans="1:15" ht="102.75" customHeight="1" x14ac:dyDescent="0.25">
      <c r="A116" s="70">
        <v>113</v>
      </c>
      <c r="B116" s="44" t="s">
        <v>1510</v>
      </c>
      <c r="C116" s="44" t="s">
        <v>1511</v>
      </c>
      <c r="D116" s="44" t="s">
        <v>1512</v>
      </c>
      <c r="E116" s="44" t="s">
        <v>901</v>
      </c>
      <c r="F116" s="44" t="s">
        <v>318</v>
      </c>
      <c r="G116" s="44" t="s">
        <v>319</v>
      </c>
      <c r="H116" s="44" t="s">
        <v>1513</v>
      </c>
      <c r="I116" s="45">
        <v>41640</v>
      </c>
      <c r="J116" s="45">
        <v>43555</v>
      </c>
      <c r="K116" s="44" t="s">
        <v>2555</v>
      </c>
      <c r="L116" s="46">
        <v>7468183.0199999996</v>
      </c>
      <c r="M116" s="60">
        <v>7000000</v>
      </c>
      <c r="N116" s="61">
        <v>5950000</v>
      </c>
      <c r="O116" s="47"/>
    </row>
    <row r="117" spans="1:15" ht="76.5" customHeight="1" x14ac:dyDescent="0.25">
      <c r="A117" s="70">
        <v>114</v>
      </c>
      <c r="B117" s="44" t="s">
        <v>1514</v>
      </c>
      <c r="C117" s="44" t="s">
        <v>1515</v>
      </c>
      <c r="D117" s="44" t="s">
        <v>1516</v>
      </c>
      <c r="E117" s="44" t="s">
        <v>920</v>
      </c>
      <c r="F117" s="44" t="s">
        <v>1517</v>
      </c>
      <c r="G117" s="44" t="s">
        <v>1518</v>
      </c>
      <c r="H117" s="44" t="s">
        <v>1519</v>
      </c>
      <c r="I117" s="45">
        <v>41640</v>
      </c>
      <c r="J117" s="45">
        <v>43404</v>
      </c>
      <c r="K117" s="44" t="s">
        <v>1520</v>
      </c>
      <c r="L117" s="46">
        <v>2894125</v>
      </c>
      <c r="M117" s="60">
        <v>2894125</v>
      </c>
      <c r="N117" s="61">
        <v>2460006.25</v>
      </c>
      <c r="O117" s="47"/>
    </row>
    <row r="118" spans="1:15" ht="192.75" customHeight="1" x14ac:dyDescent="0.25">
      <c r="A118" s="70">
        <v>115</v>
      </c>
      <c r="B118" s="44" t="s">
        <v>1521</v>
      </c>
      <c r="C118" s="44" t="s">
        <v>1522</v>
      </c>
      <c r="D118" s="44" t="s">
        <v>1523</v>
      </c>
      <c r="E118" s="44" t="s">
        <v>970</v>
      </c>
      <c r="F118" s="44" t="s">
        <v>1524</v>
      </c>
      <c r="G118" s="44" t="s">
        <v>1525</v>
      </c>
      <c r="H118" s="44" t="s">
        <v>1526</v>
      </c>
      <c r="I118" s="45">
        <v>41640</v>
      </c>
      <c r="J118" s="45">
        <v>43281</v>
      </c>
      <c r="K118" s="44" t="s">
        <v>2956</v>
      </c>
      <c r="L118" s="46">
        <v>633187.56999999995</v>
      </c>
      <c r="M118" s="60">
        <v>609077.27</v>
      </c>
      <c r="N118" s="61">
        <v>517715.67</v>
      </c>
      <c r="O118" s="47"/>
    </row>
    <row r="119" spans="1:15" ht="63.75" customHeight="1" x14ac:dyDescent="0.25">
      <c r="A119" s="70">
        <v>116</v>
      </c>
      <c r="B119" s="44" t="s">
        <v>1527</v>
      </c>
      <c r="C119" s="44" t="s">
        <v>1528</v>
      </c>
      <c r="D119" s="44" t="s">
        <v>1529</v>
      </c>
      <c r="E119" s="44" t="s">
        <v>928</v>
      </c>
      <c r="F119" s="44" t="s">
        <v>404</v>
      </c>
      <c r="G119" s="44" t="s">
        <v>405</v>
      </c>
      <c r="H119" s="44" t="s">
        <v>1530</v>
      </c>
      <c r="I119" s="45">
        <v>41640</v>
      </c>
      <c r="J119" s="45">
        <v>43524</v>
      </c>
      <c r="K119" s="44" t="s">
        <v>2556</v>
      </c>
      <c r="L119" s="46">
        <v>952380</v>
      </c>
      <c r="M119" s="60">
        <v>952380</v>
      </c>
      <c r="N119" s="61">
        <v>809523</v>
      </c>
      <c r="O119" s="47"/>
    </row>
    <row r="120" spans="1:15" ht="318" customHeight="1" x14ac:dyDescent="0.25">
      <c r="A120" s="70">
        <v>117</v>
      </c>
      <c r="B120" s="44" t="s">
        <v>1531</v>
      </c>
      <c r="C120" s="44" t="s">
        <v>1532</v>
      </c>
      <c r="D120" s="44" t="s">
        <v>1288</v>
      </c>
      <c r="E120" s="44" t="s">
        <v>909</v>
      </c>
      <c r="F120" s="44" t="s">
        <v>72</v>
      </c>
      <c r="G120" s="44" t="s">
        <v>675</v>
      </c>
      <c r="H120" s="44" t="s">
        <v>1317</v>
      </c>
      <c r="I120" s="45">
        <v>41640</v>
      </c>
      <c r="J120" s="45">
        <v>43373</v>
      </c>
      <c r="K120" s="44" t="s">
        <v>2557</v>
      </c>
      <c r="L120" s="46">
        <v>4625640</v>
      </c>
      <c r="M120" s="60">
        <v>4625640</v>
      </c>
      <c r="N120" s="61">
        <v>3700512</v>
      </c>
      <c r="O120" s="47"/>
    </row>
    <row r="121" spans="1:15" ht="45" x14ac:dyDescent="0.25">
      <c r="A121" s="70">
        <v>118</v>
      </c>
      <c r="B121" s="44" t="s">
        <v>1533</v>
      </c>
      <c r="C121" s="44" t="s">
        <v>1534</v>
      </c>
      <c r="D121" s="44" t="s">
        <v>1535</v>
      </c>
      <c r="E121" s="44" t="s">
        <v>894</v>
      </c>
      <c r="F121" s="44" t="s">
        <v>1536</v>
      </c>
      <c r="G121" s="44" t="s">
        <v>1537</v>
      </c>
      <c r="H121" s="44" t="s">
        <v>1538</v>
      </c>
      <c r="I121" s="45">
        <v>41640</v>
      </c>
      <c r="J121" s="45">
        <v>43434</v>
      </c>
      <c r="K121" s="44" t="s">
        <v>1539</v>
      </c>
      <c r="L121" s="46">
        <v>5964660</v>
      </c>
      <c r="M121" s="60">
        <v>5964660</v>
      </c>
      <c r="N121" s="61">
        <v>5069961</v>
      </c>
      <c r="O121" s="47"/>
    </row>
    <row r="122" spans="1:15" ht="102" customHeight="1" x14ac:dyDescent="0.25">
      <c r="A122" s="70">
        <v>119</v>
      </c>
      <c r="B122" s="44" t="s">
        <v>1540</v>
      </c>
      <c r="C122" s="44" t="s">
        <v>1541</v>
      </c>
      <c r="D122" s="44" t="s">
        <v>1542</v>
      </c>
      <c r="E122" s="44" t="s">
        <v>920</v>
      </c>
      <c r="F122" s="44" t="s">
        <v>1543</v>
      </c>
      <c r="G122" s="44" t="s">
        <v>1544</v>
      </c>
      <c r="H122" s="44" t="s">
        <v>1545</v>
      </c>
      <c r="I122" s="45">
        <v>41640</v>
      </c>
      <c r="J122" s="45">
        <v>43404</v>
      </c>
      <c r="K122" s="44" t="s">
        <v>1546</v>
      </c>
      <c r="L122" s="46">
        <v>2518470.0499999998</v>
      </c>
      <c r="M122" s="60">
        <v>2285150.77</v>
      </c>
      <c r="N122" s="61">
        <v>1942378.15</v>
      </c>
      <c r="O122" s="47"/>
    </row>
    <row r="123" spans="1:15" ht="78.75" x14ac:dyDescent="0.25">
      <c r="A123" s="70">
        <v>120</v>
      </c>
      <c r="B123" s="44" t="s">
        <v>1547</v>
      </c>
      <c r="C123" s="44" t="s">
        <v>1548</v>
      </c>
      <c r="D123" s="44" t="s">
        <v>1549</v>
      </c>
      <c r="E123" s="44" t="s">
        <v>970</v>
      </c>
      <c r="F123" s="44" t="s">
        <v>620</v>
      </c>
      <c r="G123" s="44" t="s">
        <v>621</v>
      </c>
      <c r="H123" s="44" t="s">
        <v>1550</v>
      </c>
      <c r="I123" s="45">
        <v>41640</v>
      </c>
      <c r="J123" s="45">
        <v>43830</v>
      </c>
      <c r="K123" s="44" t="s">
        <v>2558</v>
      </c>
      <c r="L123" s="46">
        <v>4989813.55</v>
      </c>
      <c r="M123" s="60">
        <v>4949838.55</v>
      </c>
      <c r="N123" s="61">
        <v>4207362.76</v>
      </c>
      <c r="O123" s="47"/>
    </row>
    <row r="124" spans="1:15" ht="92.25" customHeight="1" x14ac:dyDescent="0.25">
      <c r="A124" s="70">
        <v>121</v>
      </c>
      <c r="B124" s="44" t="s">
        <v>1551</v>
      </c>
      <c r="C124" s="44" t="s">
        <v>1552</v>
      </c>
      <c r="D124" s="44" t="s">
        <v>1553</v>
      </c>
      <c r="E124" s="44" t="s">
        <v>912</v>
      </c>
      <c r="F124" s="44" t="s">
        <v>453</v>
      </c>
      <c r="G124" s="44" t="s">
        <v>454</v>
      </c>
      <c r="H124" s="44" t="s">
        <v>1554</v>
      </c>
      <c r="I124" s="45">
        <v>41640</v>
      </c>
      <c r="J124" s="45">
        <v>43281</v>
      </c>
      <c r="K124" s="44" t="s">
        <v>1555</v>
      </c>
      <c r="L124" s="46">
        <v>2914671.92</v>
      </c>
      <c r="M124" s="60">
        <v>2914671.92</v>
      </c>
      <c r="N124" s="61">
        <v>2725191.27</v>
      </c>
      <c r="O124" s="47"/>
    </row>
    <row r="125" spans="1:15" ht="75" customHeight="1" x14ac:dyDescent="0.25">
      <c r="A125" s="70">
        <v>122</v>
      </c>
      <c r="B125" s="44" t="s">
        <v>1556</v>
      </c>
      <c r="C125" s="44" t="s">
        <v>1557</v>
      </c>
      <c r="D125" s="44" t="s">
        <v>1558</v>
      </c>
      <c r="E125" s="44" t="s">
        <v>909</v>
      </c>
      <c r="F125" s="44" t="s">
        <v>1559</v>
      </c>
      <c r="G125" s="44" t="s">
        <v>1560</v>
      </c>
      <c r="H125" s="44" t="s">
        <v>1561</v>
      </c>
      <c r="I125" s="45">
        <v>41640</v>
      </c>
      <c r="J125" s="45">
        <v>43555</v>
      </c>
      <c r="K125" s="44" t="s">
        <v>1562</v>
      </c>
      <c r="L125" s="46">
        <v>6105031.75</v>
      </c>
      <c r="M125" s="60">
        <v>6017701.75</v>
      </c>
      <c r="N125" s="60">
        <v>4638571.82</v>
      </c>
      <c r="O125" s="47"/>
    </row>
    <row r="126" spans="1:15" ht="99" customHeight="1" x14ac:dyDescent="0.25">
      <c r="A126" s="70">
        <v>123</v>
      </c>
      <c r="B126" s="44" t="s">
        <v>2347</v>
      </c>
      <c r="C126" s="44" t="s">
        <v>2350</v>
      </c>
      <c r="D126" s="44" t="s">
        <v>2348</v>
      </c>
      <c r="E126" s="44" t="s">
        <v>912</v>
      </c>
      <c r="F126" s="44" t="s">
        <v>309</v>
      </c>
      <c r="G126" s="44" t="s">
        <v>310</v>
      </c>
      <c r="H126" s="44" t="s">
        <v>2559</v>
      </c>
      <c r="I126" s="45">
        <v>41640</v>
      </c>
      <c r="J126" s="45">
        <v>43830</v>
      </c>
      <c r="K126" s="44" t="s">
        <v>2349</v>
      </c>
      <c r="L126" s="46">
        <v>5468213.3200000003</v>
      </c>
      <c r="M126" s="60">
        <v>5457143.3200000003</v>
      </c>
      <c r="N126" s="61">
        <v>4814161.4000000004</v>
      </c>
      <c r="O126" s="47"/>
    </row>
    <row r="127" spans="1:15" ht="90" x14ac:dyDescent="0.25">
      <c r="A127" s="70">
        <v>124</v>
      </c>
      <c r="B127" s="44" t="s">
        <v>1563</v>
      </c>
      <c r="C127" s="44" t="s">
        <v>1564</v>
      </c>
      <c r="D127" s="44" t="s">
        <v>1565</v>
      </c>
      <c r="E127" s="44" t="s">
        <v>920</v>
      </c>
      <c r="F127" s="44" t="s">
        <v>249</v>
      </c>
      <c r="G127" s="44" t="s">
        <v>250</v>
      </c>
      <c r="H127" s="44" t="s">
        <v>1566</v>
      </c>
      <c r="I127" s="45">
        <v>41640</v>
      </c>
      <c r="J127" s="45">
        <v>43553</v>
      </c>
      <c r="K127" s="44" t="s">
        <v>2560</v>
      </c>
      <c r="L127" s="46">
        <v>7615191.46</v>
      </c>
      <c r="M127" s="60">
        <v>7000000</v>
      </c>
      <c r="N127" s="61">
        <v>5950000</v>
      </c>
      <c r="O127" s="47"/>
    </row>
    <row r="128" spans="1:15" ht="117.75" customHeight="1" x14ac:dyDescent="0.25">
      <c r="A128" s="70">
        <v>125</v>
      </c>
      <c r="B128" s="44" t="s">
        <v>1567</v>
      </c>
      <c r="C128" s="44" t="s">
        <v>1568</v>
      </c>
      <c r="D128" s="44" t="s">
        <v>1569</v>
      </c>
      <c r="E128" s="44" t="s">
        <v>912</v>
      </c>
      <c r="F128" s="44" t="s">
        <v>302</v>
      </c>
      <c r="G128" s="44" t="s">
        <v>303</v>
      </c>
      <c r="H128" s="44" t="s">
        <v>1570</v>
      </c>
      <c r="I128" s="45">
        <v>41640</v>
      </c>
      <c r="J128" s="45">
        <v>43465</v>
      </c>
      <c r="K128" s="44" t="s">
        <v>2561</v>
      </c>
      <c r="L128" s="46">
        <v>7000000</v>
      </c>
      <c r="M128" s="60">
        <v>7000000</v>
      </c>
      <c r="N128" s="61">
        <v>5950000</v>
      </c>
      <c r="O128" s="47"/>
    </row>
    <row r="129" spans="1:15" ht="57.75" customHeight="1" x14ac:dyDescent="0.25">
      <c r="A129" s="70">
        <v>126</v>
      </c>
      <c r="B129" s="44" t="s">
        <v>1571</v>
      </c>
      <c r="C129" s="44" t="s">
        <v>1572</v>
      </c>
      <c r="D129" s="44" t="s">
        <v>1573</v>
      </c>
      <c r="E129" s="44" t="s">
        <v>970</v>
      </c>
      <c r="F129" s="44" t="s">
        <v>1574</v>
      </c>
      <c r="G129" s="44" t="s">
        <v>1575</v>
      </c>
      <c r="H129" s="44" t="s">
        <v>1576</v>
      </c>
      <c r="I129" s="45">
        <v>41640</v>
      </c>
      <c r="J129" s="45">
        <v>43465</v>
      </c>
      <c r="K129" s="44" t="s">
        <v>2562</v>
      </c>
      <c r="L129" s="46">
        <v>3111862.95</v>
      </c>
      <c r="M129" s="60">
        <v>3111862.95</v>
      </c>
      <c r="N129" s="61">
        <v>2645083.5</v>
      </c>
      <c r="O129" s="47"/>
    </row>
    <row r="130" spans="1:15" ht="90.75" customHeight="1" x14ac:dyDescent="0.25">
      <c r="A130" s="70">
        <v>127</v>
      </c>
      <c r="B130" s="44" t="s">
        <v>1577</v>
      </c>
      <c r="C130" s="44" t="s">
        <v>1578</v>
      </c>
      <c r="D130" s="44" t="s">
        <v>1579</v>
      </c>
      <c r="E130" s="44" t="s">
        <v>920</v>
      </c>
      <c r="F130" s="44" t="s">
        <v>1580</v>
      </c>
      <c r="G130" s="44" t="s">
        <v>1581</v>
      </c>
      <c r="H130" s="44" t="s">
        <v>1582</v>
      </c>
      <c r="I130" s="45">
        <v>41640</v>
      </c>
      <c r="J130" s="45">
        <v>43465</v>
      </c>
      <c r="K130" s="44" t="s">
        <v>2563</v>
      </c>
      <c r="L130" s="46">
        <v>5932398.6299999999</v>
      </c>
      <c r="M130" s="60">
        <v>5932398.6299999999</v>
      </c>
      <c r="N130" s="61">
        <v>5042538.83</v>
      </c>
      <c r="O130" s="47"/>
    </row>
    <row r="131" spans="1:15" ht="99.75" customHeight="1" x14ac:dyDescent="0.25">
      <c r="A131" s="70">
        <v>128</v>
      </c>
      <c r="B131" s="44" t="s">
        <v>2267</v>
      </c>
      <c r="C131" s="44" t="s">
        <v>2268</v>
      </c>
      <c r="D131" s="44" t="s">
        <v>2269</v>
      </c>
      <c r="E131" s="44" t="s">
        <v>920</v>
      </c>
      <c r="F131" s="44" t="s">
        <v>294</v>
      </c>
      <c r="G131" s="44" t="s">
        <v>295</v>
      </c>
      <c r="H131" s="44" t="s">
        <v>2270</v>
      </c>
      <c r="I131" s="45">
        <v>41640</v>
      </c>
      <c r="J131" s="45">
        <v>43373</v>
      </c>
      <c r="K131" s="44" t="s">
        <v>2564</v>
      </c>
      <c r="L131" s="46">
        <v>2607432.54</v>
      </c>
      <c r="M131" s="60">
        <v>2607432.54</v>
      </c>
      <c r="N131" s="61">
        <v>2216317.65</v>
      </c>
      <c r="O131" s="47"/>
    </row>
    <row r="132" spans="1:15" ht="186.75" customHeight="1" x14ac:dyDescent="0.25">
      <c r="A132" s="70">
        <v>129</v>
      </c>
      <c r="B132" s="44" t="s">
        <v>1583</v>
      </c>
      <c r="C132" s="44" t="s">
        <v>1584</v>
      </c>
      <c r="D132" s="44" t="s">
        <v>1585</v>
      </c>
      <c r="E132" s="44" t="s">
        <v>930</v>
      </c>
      <c r="F132" s="44" t="s">
        <v>538</v>
      </c>
      <c r="G132" s="44" t="s">
        <v>539</v>
      </c>
      <c r="H132" s="44" t="s">
        <v>1586</v>
      </c>
      <c r="I132" s="45">
        <v>41640</v>
      </c>
      <c r="J132" s="45">
        <v>43465</v>
      </c>
      <c r="K132" s="44" t="s">
        <v>2565</v>
      </c>
      <c r="L132" s="46">
        <v>8022637.1500000004</v>
      </c>
      <c r="M132" s="60">
        <v>6990440.8700000001</v>
      </c>
      <c r="N132" s="61">
        <v>5941874.7300000004</v>
      </c>
      <c r="O132" s="47"/>
    </row>
    <row r="133" spans="1:15" ht="92.25" customHeight="1" x14ac:dyDescent="0.25">
      <c r="A133" s="70">
        <v>130</v>
      </c>
      <c r="B133" s="44" t="s">
        <v>1587</v>
      </c>
      <c r="C133" s="44" t="s">
        <v>1588</v>
      </c>
      <c r="D133" s="44" t="s">
        <v>1589</v>
      </c>
      <c r="E133" s="44" t="s">
        <v>912</v>
      </c>
      <c r="F133" s="44" t="s">
        <v>237</v>
      </c>
      <c r="G133" s="44" t="s">
        <v>467</v>
      </c>
      <c r="H133" s="44" t="s">
        <v>2503</v>
      </c>
      <c r="I133" s="45">
        <v>41640</v>
      </c>
      <c r="J133" s="45">
        <v>43373</v>
      </c>
      <c r="K133" s="44" t="s">
        <v>1590</v>
      </c>
      <c r="L133" s="46">
        <v>883811.22</v>
      </c>
      <c r="M133" s="60">
        <v>883811.22</v>
      </c>
      <c r="N133" s="61">
        <v>751239.53</v>
      </c>
      <c r="O133" s="47"/>
    </row>
    <row r="134" spans="1:15" ht="71.25" customHeight="1" x14ac:dyDescent="0.25">
      <c r="A134" s="70">
        <v>131</v>
      </c>
      <c r="B134" s="44" t="s">
        <v>1591</v>
      </c>
      <c r="C134" s="44" t="s">
        <v>1592</v>
      </c>
      <c r="D134" s="44" t="s">
        <v>1593</v>
      </c>
      <c r="E134" s="44" t="s">
        <v>920</v>
      </c>
      <c r="F134" s="44" t="s">
        <v>1594</v>
      </c>
      <c r="G134" s="44" t="s">
        <v>1595</v>
      </c>
      <c r="H134" s="44" t="s">
        <v>1596</v>
      </c>
      <c r="I134" s="45">
        <v>41640</v>
      </c>
      <c r="J134" s="45">
        <v>43312</v>
      </c>
      <c r="K134" s="44" t="s">
        <v>1597</v>
      </c>
      <c r="L134" s="46">
        <v>1705781</v>
      </c>
      <c r="M134" s="60">
        <v>1705781</v>
      </c>
      <c r="N134" s="61">
        <v>1449913.85</v>
      </c>
      <c r="O134" s="47"/>
    </row>
    <row r="135" spans="1:15" ht="83.25" customHeight="1" x14ac:dyDescent="0.25">
      <c r="A135" s="70">
        <v>132</v>
      </c>
      <c r="B135" s="44" t="s">
        <v>1598</v>
      </c>
      <c r="C135" s="44" t="s">
        <v>1599</v>
      </c>
      <c r="D135" s="44" t="s">
        <v>1600</v>
      </c>
      <c r="E135" s="44" t="s">
        <v>894</v>
      </c>
      <c r="F135" s="44" t="s">
        <v>1601</v>
      </c>
      <c r="G135" s="44" t="s">
        <v>1602</v>
      </c>
      <c r="H135" s="44" t="s">
        <v>1603</v>
      </c>
      <c r="I135" s="45">
        <v>41640</v>
      </c>
      <c r="J135" s="45">
        <v>43404</v>
      </c>
      <c r="K135" s="44" t="s">
        <v>2566</v>
      </c>
      <c r="L135" s="46">
        <v>2081125.21</v>
      </c>
      <c r="M135" s="60">
        <v>2081002.21</v>
      </c>
      <c r="N135" s="61">
        <v>1768851.87</v>
      </c>
      <c r="O135" s="47"/>
    </row>
    <row r="136" spans="1:15" ht="66.75" customHeight="1" x14ac:dyDescent="0.25">
      <c r="A136" s="70">
        <v>133</v>
      </c>
      <c r="B136" s="44" t="s">
        <v>1604</v>
      </c>
      <c r="C136" s="44" t="s">
        <v>1605</v>
      </c>
      <c r="D136" s="44" t="s">
        <v>968</v>
      </c>
      <c r="E136" s="44" t="s">
        <v>928</v>
      </c>
      <c r="F136" s="44" t="s">
        <v>588</v>
      </c>
      <c r="G136" s="44" t="s">
        <v>589</v>
      </c>
      <c r="H136" s="44" t="s">
        <v>969</v>
      </c>
      <c r="I136" s="45">
        <v>41640</v>
      </c>
      <c r="J136" s="45">
        <v>43465</v>
      </c>
      <c r="K136" s="44" t="s">
        <v>1606</v>
      </c>
      <c r="L136" s="46">
        <v>3023000</v>
      </c>
      <c r="M136" s="60">
        <v>3002000</v>
      </c>
      <c r="N136" s="61">
        <v>2551700</v>
      </c>
      <c r="O136" s="47"/>
    </row>
    <row r="137" spans="1:15" ht="96.75" customHeight="1" x14ac:dyDescent="0.25">
      <c r="A137" s="70">
        <v>134</v>
      </c>
      <c r="B137" s="44" t="s">
        <v>1607</v>
      </c>
      <c r="C137" s="44" t="s">
        <v>1608</v>
      </c>
      <c r="D137" s="44" t="s">
        <v>1609</v>
      </c>
      <c r="E137" s="44" t="s">
        <v>912</v>
      </c>
      <c r="F137" s="44" t="s">
        <v>1610</v>
      </c>
      <c r="G137" s="44" t="s">
        <v>1611</v>
      </c>
      <c r="H137" s="44" t="s">
        <v>1612</v>
      </c>
      <c r="I137" s="45">
        <v>41640</v>
      </c>
      <c r="J137" s="45">
        <v>43373</v>
      </c>
      <c r="K137" s="44" t="s">
        <v>1613</v>
      </c>
      <c r="L137" s="46">
        <v>6781370.6699999999</v>
      </c>
      <c r="M137" s="60">
        <v>5155486.6500000004</v>
      </c>
      <c r="N137" s="61">
        <v>4382163.6500000004</v>
      </c>
      <c r="O137" s="47"/>
    </row>
    <row r="138" spans="1:15" ht="141" customHeight="1" x14ac:dyDescent="0.25">
      <c r="A138" s="70">
        <v>135</v>
      </c>
      <c r="B138" s="44" t="s">
        <v>1614</v>
      </c>
      <c r="C138" s="44" t="s">
        <v>1615</v>
      </c>
      <c r="D138" s="44" t="s">
        <v>1616</v>
      </c>
      <c r="E138" s="44" t="s">
        <v>933</v>
      </c>
      <c r="F138" s="44" t="s">
        <v>1617</v>
      </c>
      <c r="G138" s="44" t="s">
        <v>1618</v>
      </c>
      <c r="H138" s="44" t="s">
        <v>1619</v>
      </c>
      <c r="I138" s="45">
        <v>41640</v>
      </c>
      <c r="J138" s="45">
        <v>43373</v>
      </c>
      <c r="K138" s="44" t="s">
        <v>2567</v>
      </c>
      <c r="L138" s="46">
        <v>4194471.96</v>
      </c>
      <c r="M138" s="60">
        <v>3620115.75</v>
      </c>
      <c r="N138" s="61">
        <v>3077098.38</v>
      </c>
      <c r="O138" s="47"/>
    </row>
    <row r="139" spans="1:15" ht="138.75" customHeight="1" x14ac:dyDescent="0.25">
      <c r="A139" s="70">
        <v>136</v>
      </c>
      <c r="B139" s="44" t="s">
        <v>1620</v>
      </c>
      <c r="C139" s="44" t="s">
        <v>1621</v>
      </c>
      <c r="D139" s="44" t="s">
        <v>1622</v>
      </c>
      <c r="E139" s="44" t="s">
        <v>970</v>
      </c>
      <c r="F139" s="44" t="s">
        <v>1574</v>
      </c>
      <c r="G139" s="44" t="s">
        <v>1575</v>
      </c>
      <c r="H139" s="44" t="s">
        <v>1576</v>
      </c>
      <c r="I139" s="45">
        <v>41640</v>
      </c>
      <c r="J139" s="45">
        <v>43708</v>
      </c>
      <c r="K139" s="44" t="s">
        <v>2568</v>
      </c>
      <c r="L139" s="46">
        <v>7593927.2599999998</v>
      </c>
      <c r="M139" s="60">
        <v>7000000</v>
      </c>
      <c r="N139" s="61">
        <v>5950000</v>
      </c>
      <c r="O139" s="47"/>
    </row>
    <row r="140" spans="1:15" ht="67.5" x14ac:dyDescent="0.25">
      <c r="A140" s="70">
        <v>137</v>
      </c>
      <c r="B140" s="44" t="s">
        <v>1623</v>
      </c>
      <c r="C140" s="44" t="s">
        <v>1624</v>
      </c>
      <c r="D140" s="44" t="s">
        <v>1625</v>
      </c>
      <c r="E140" s="44" t="s">
        <v>939</v>
      </c>
      <c r="F140" s="44" t="s">
        <v>597</v>
      </c>
      <c r="G140" s="44" t="s">
        <v>598</v>
      </c>
      <c r="H140" s="44" t="s">
        <v>1626</v>
      </c>
      <c r="I140" s="45">
        <v>41640</v>
      </c>
      <c r="J140" s="45">
        <v>43448</v>
      </c>
      <c r="K140" s="44" t="s">
        <v>2569</v>
      </c>
      <c r="L140" s="46">
        <v>2414174.2400000002</v>
      </c>
      <c r="M140" s="60">
        <v>2304170.69</v>
      </c>
      <c r="N140" s="61">
        <v>1958545.08</v>
      </c>
      <c r="O140" s="47"/>
    </row>
    <row r="141" spans="1:15" ht="213.75" x14ac:dyDescent="0.25">
      <c r="A141" s="70">
        <v>138</v>
      </c>
      <c r="B141" s="44" t="s">
        <v>2570</v>
      </c>
      <c r="C141" s="44" t="s">
        <v>2571</v>
      </c>
      <c r="D141" s="44" t="s">
        <v>2572</v>
      </c>
      <c r="E141" s="44" t="s">
        <v>930</v>
      </c>
      <c r="F141" s="44" t="s">
        <v>291</v>
      </c>
      <c r="G141" s="44" t="s">
        <v>292</v>
      </c>
      <c r="H141" s="44" t="s">
        <v>2573</v>
      </c>
      <c r="I141" s="45">
        <v>41640</v>
      </c>
      <c r="J141" s="45">
        <v>43585</v>
      </c>
      <c r="K141" s="44" t="s">
        <v>2574</v>
      </c>
      <c r="L141" s="46">
        <v>3135940</v>
      </c>
      <c r="M141" s="60">
        <v>3135940</v>
      </c>
      <c r="N141" s="61">
        <v>4425176.5</v>
      </c>
      <c r="O141" s="47"/>
    </row>
    <row r="142" spans="1:15" ht="127.5" customHeight="1" x14ac:dyDescent="0.25">
      <c r="A142" s="70">
        <v>139</v>
      </c>
      <c r="B142" s="44" t="s">
        <v>1627</v>
      </c>
      <c r="C142" s="44" t="s">
        <v>1628</v>
      </c>
      <c r="D142" s="44" t="s">
        <v>1629</v>
      </c>
      <c r="E142" s="44" t="s">
        <v>896</v>
      </c>
      <c r="F142" s="44" t="s">
        <v>502</v>
      </c>
      <c r="G142" s="44" t="s">
        <v>503</v>
      </c>
      <c r="H142" s="44" t="s">
        <v>1630</v>
      </c>
      <c r="I142" s="45">
        <v>41640</v>
      </c>
      <c r="J142" s="45">
        <v>43465</v>
      </c>
      <c r="K142" s="44" t="s">
        <v>2575</v>
      </c>
      <c r="L142" s="46">
        <v>5206090</v>
      </c>
      <c r="M142" s="60">
        <v>5206090</v>
      </c>
      <c r="N142" s="61">
        <v>1382494.79</v>
      </c>
      <c r="O142" s="47"/>
    </row>
    <row r="143" spans="1:15" ht="65.25" customHeight="1" x14ac:dyDescent="0.25">
      <c r="A143" s="70">
        <v>140</v>
      </c>
      <c r="B143" s="44" t="s">
        <v>1631</v>
      </c>
      <c r="C143" s="44" t="s">
        <v>1632</v>
      </c>
      <c r="D143" s="44" t="s">
        <v>988</v>
      </c>
      <c r="E143" s="44" t="s">
        <v>928</v>
      </c>
      <c r="F143" s="44" t="s">
        <v>192</v>
      </c>
      <c r="G143" s="44" t="s">
        <v>193</v>
      </c>
      <c r="H143" s="44" t="s">
        <v>2576</v>
      </c>
      <c r="I143" s="45">
        <v>41640</v>
      </c>
      <c r="J143" s="45">
        <v>43281</v>
      </c>
      <c r="K143" s="44" t="s">
        <v>1633</v>
      </c>
      <c r="L143" s="46">
        <v>1587242.34</v>
      </c>
      <c r="M143" s="60">
        <v>1586627.34</v>
      </c>
      <c r="N143" s="61">
        <v>2463983.42</v>
      </c>
      <c r="O143" s="47"/>
    </row>
    <row r="144" spans="1:15" ht="81" customHeight="1" x14ac:dyDescent="0.25">
      <c r="A144" s="70">
        <v>141</v>
      </c>
      <c r="B144" s="44" t="s">
        <v>1634</v>
      </c>
      <c r="C144" s="44" t="s">
        <v>1635</v>
      </c>
      <c r="D144" s="44" t="s">
        <v>1636</v>
      </c>
      <c r="E144" s="44" t="s">
        <v>894</v>
      </c>
      <c r="F144" s="44" t="s">
        <v>1637</v>
      </c>
      <c r="G144" s="44" t="s">
        <v>1638</v>
      </c>
      <c r="H144" s="44" t="s">
        <v>1639</v>
      </c>
      <c r="I144" s="45">
        <v>41640</v>
      </c>
      <c r="J144" s="45">
        <v>43465</v>
      </c>
      <c r="K144" s="44" t="s">
        <v>2577</v>
      </c>
      <c r="L144" s="46">
        <v>2898927.03</v>
      </c>
      <c r="M144" s="60">
        <v>2898804.03</v>
      </c>
      <c r="N144" s="61">
        <v>2478553.38</v>
      </c>
      <c r="O144" s="47"/>
    </row>
    <row r="145" spans="1:15" ht="75.75" customHeight="1" x14ac:dyDescent="0.25">
      <c r="A145" s="70">
        <v>142</v>
      </c>
      <c r="B145" s="44" t="s">
        <v>1640</v>
      </c>
      <c r="C145" s="44" t="s">
        <v>1641</v>
      </c>
      <c r="D145" s="44" t="s">
        <v>959</v>
      </c>
      <c r="E145" s="44" t="s">
        <v>930</v>
      </c>
      <c r="F145" s="44" t="s">
        <v>151</v>
      </c>
      <c r="G145" s="44" t="s">
        <v>152</v>
      </c>
      <c r="H145" s="44" t="s">
        <v>1642</v>
      </c>
      <c r="I145" s="45">
        <v>41640</v>
      </c>
      <c r="J145" s="45">
        <v>43434</v>
      </c>
      <c r="K145" s="44" t="s">
        <v>2578</v>
      </c>
      <c r="L145" s="46">
        <v>2915945.16</v>
      </c>
      <c r="M145" s="60">
        <v>2915945.16</v>
      </c>
      <c r="N145" s="61">
        <v>5818511.4699999997</v>
      </c>
      <c r="O145" s="47"/>
    </row>
    <row r="146" spans="1:15" ht="78" customHeight="1" x14ac:dyDescent="0.25">
      <c r="A146" s="70">
        <v>143</v>
      </c>
      <c r="B146" s="44" t="s">
        <v>1643</v>
      </c>
      <c r="C146" s="44" t="s">
        <v>1644</v>
      </c>
      <c r="D146" s="44" t="s">
        <v>1645</v>
      </c>
      <c r="E146" s="44" t="s">
        <v>920</v>
      </c>
      <c r="F146" s="44" t="s">
        <v>1646</v>
      </c>
      <c r="G146" s="44" t="s">
        <v>1647</v>
      </c>
      <c r="H146" s="44" t="s">
        <v>1648</v>
      </c>
      <c r="I146" s="45">
        <v>41640</v>
      </c>
      <c r="J146" s="45">
        <v>43769</v>
      </c>
      <c r="K146" s="44" t="s">
        <v>2579</v>
      </c>
      <c r="L146" s="46">
        <v>7318478.6600000001</v>
      </c>
      <c r="M146" s="60">
        <v>6845307.6200000001</v>
      </c>
      <c r="N146" s="61">
        <v>646595</v>
      </c>
      <c r="O146" s="47"/>
    </row>
    <row r="147" spans="1:15" ht="99" customHeight="1" x14ac:dyDescent="0.25">
      <c r="A147" s="70">
        <v>144</v>
      </c>
      <c r="B147" s="44" t="s">
        <v>1649</v>
      </c>
      <c r="C147" s="44" t="s">
        <v>1650</v>
      </c>
      <c r="D147" s="44" t="s">
        <v>1651</v>
      </c>
      <c r="E147" s="44" t="s">
        <v>923</v>
      </c>
      <c r="F147" s="44" t="s">
        <v>434</v>
      </c>
      <c r="G147" s="44" t="s">
        <v>435</v>
      </c>
      <c r="H147" s="44" t="s">
        <v>1652</v>
      </c>
      <c r="I147" s="45">
        <v>41640</v>
      </c>
      <c r="J147" s="45">
        <v>43465</v>
      </c>
      <c r="K147" s="44" t="s">
        <v>2580</v>
      </c>
      <c r="L147" s="46">
        <v>782734.02</v>
      </c>
      <c r="M147" s="60">
        <v>760700</v>
      </c>
      <c r="N147" s="61">
        <v>1048178.75</v>
      </c>
      <c r="O147" s="47"/>
    </row>
    <row r="148" spans="1:15" ht="82.5" customHeight="1" x14ac:dyDescent="0.25">
      <c r="A148" s="70">
        <v>145</v>
      </c>
      <c r="B148" s="44" t="s">
        <v>1653</v>
      </c>
      <c r="C148" s="44" t="s">
        <v>1654</v>
      </c>
      <c r="D148" s="44" t="s">
        <v>1655</v>
      </c>
      <c r="E148" s="44" t="s">
        <v>930</v>
      </c>
      <c r="F148" s="44" t="s">
        <v>379</v>
      </c>
      <c r="G148" s="44" t="s">
        <v>380</v>
      </c>
      <c r="H148" s="44" t="s">
        <v>1656</v>
      </c>
      <c r="I148" s="45">
        <v>41640</v>
      </c>
      <c r="J148" s="45">
        <v>43465</v>
      </c>
      <c r="K148" s="44" t="s">
        <v>1657</v>
      </c>
      <c r="L148" s="46">
        <v>1197593.6399999999</v>
      </c>
      <c r="M148" s="60">
        <v>1192673.6399999999</v>
      </c>
      <c r="N148" s="61">
        <v>5416721.2000000002</v>
      </c>
      <c r="O148" s="47"/>
    </row>
    <row r="149" spans="1:15" ht="87" customHeight="1" x14ac:dyDescent="0.25">
      <c r="A149" s="70">
        <v>146</v>
      </c>
      <c r="B149" s="44" t="s">
        <v>1658</v>
      </c>
      <c r="C149" s="44" t="s">
        <v>1659</v>
      </c>
      <c r="D149" s="44" t="s">
        <v>1660</v>
      </c>
      <c r="E149" s="44" t="s">
        <v>909</v>
      </c>
      <c r="F149" s="44" t="s">
        <v>1661</v>
      </c>
      <c r="G149" s="44" t="s">
        <v>1662</v>
      </c>
      <c r="H149" s="44" t="s">
        <v>1663</v>
      </c>
      <c r="I149" s="45">
        <v>41640</v>
      </c>
      <c r="J149" s="45">
        <v>43616</v>
      </c>
      <c r="K149" s="44" t="s">
        <v>2581</v>
      </c>
      <c r="L149" s="46">
        <v>8693564.7599999998</v>
      </c>
      <c r="M149" s="60">
        <v>6770901.5</v>
      </c>
      <c r="N149" s="61">
        <v>1910817.14</v>
      </c>
      <c r="O149" s="47"/>
    </row>
    <row r="150" spans="1:15" ht="121.5" customHeight="1" x14ac:dyDescent="0.25">
      <c r="A150" s="70">
        <v>147</v>
      </c>
      <c r="B150" s="44" t="s">
        <v>1664</v>
      </c>
      <c r="C150" s="44" t="s">
        <v>1665</v>
      </c>
      <c r="D150" s="44" t="s">
        <v>1666</v>
      </c>
      <c r="E150" s="44" t="s">
        <v>901</v>
      </c>
      <c r="F150" s="44" t="s">
        <v>1667</v>
      </c>
      <c r="G150" s="44" t="s">
        <v>1668</v>
      </c>
      <c r="H150" s="44" t="s">
        <v>1669</v>
      </c>
      <c r="I150" s="45">
        <v>41640</v>
      </c>
      <c r="J150" s="45">
        <v>43465</v>
      </c>
      <c r="K150" s="44" t="s">
        <v>2582</v>
      </c>
      <c r="L150" s="46">
        <v>2301957.85</v>
      </c>
      <c r="M150" s="60">
        <v>2248020.17</v>
      </c>
      <c r="N150" s="61">
        <v>5683006.5</v>
      </c>
      <c r="O150" s="47"/>
    </row>
    <row r="151" spans="1:15" ht="122.25" customHeight="1" x14ac:dyDescent="0.25">
      <c r="A151" s="70">
        <v>148</v>
      </c>
      <c r="B151" s="44" t="s">
        <v>1670</v>
      </c>
      <c r="C151" s="44" t="s">
        <v>1671</v>
      </c>
      <c r="D151" s="44" t="s">
        <v>1672</v>
      </c>
      <c r="E151" s="44" t="s">
        <v>896</v>
      </c>
      <c r="F151" s="44" t="s">
        <v>348</v>
      </c>
      <c r="G151" s="44" t="s">
        <v>349</v>
      </c>
      <c r="H151" s="44" t="s">
        <v>1673</v>
      </c>
      <c r="I151" s="45">
        <v>41640</v>
      </c>
      <c r="J151" s="45">
        <v>43465</v>
      </c>
      <c r="K151" s="44" t="s">
        <v>2583</v>
      </c>
      <c r="L151" s="46">
        <v>6685890</v>
      </c>
      <c r="M151" s="60">
        <v>6685890</v>
      </c>
      <c r="N151" s="61">
        <v>2985497.38</v>
      </c>
      <c r="O151" s="47"/>
    </row>
    <row r="152" spans="1:15" ht="97.5" customHeight="1" x14ac:dyDescent="0.25">
      <c r="A152" s="70">
        <v>149</v>
      </c>
      <c r="B152" s="44" t="s">
        <v>1674</v>
      </c>
      <c r="C152" s="44" t="s">
        <v>1675</v>
      </c>
      <c r="D152" s="44" t="s">
        <v>1676</v>
      </c>
      <c r="E152" s="44" t="s">
        <v>901</v>
      </c>
      <c r="F152" s="44" t="s">
        <v>1677</v>
      </c>
      <c r="G152" s="44" t="s">
        <v>1678</v>
      </c>
      <c r="H152" s="44" t="s">
        <v>2584</v>
      </c>
      <c r="I152" s="45">
        <v>41640</v>
      </c>
      <c r="J152" s="45">
        <v>43281</v>
      </c>
      <c r="K152" s="44" t="s">
        <v>2585</v>
      </c>
      <c r="L152" s="46">
        <v>3874588.96</v>
      </c>
      <c r="M152" s="60">
        <v>3512349.86</v>
      </c>
      <c r="N152" s="61">
        <v>2550000</v>
      </c>
      <c r="O152" s="47"/>
    </row>
    <row r="153" spans="1:15" ht="66" customHeight="1" x14ac:dyDescent="0.25">
      <c r="A153" s="70">
        <v>150</v>
      </c>
      <c r="B153" s="44" t="s">
        <v>1679</v>
      </c>
      <c r="C153" s="44" t="s">
        <v>130</v>
      </c>
      <c r="D153" s="44" t="s">
        <v>131</v>
      </c>
      <c r="E153" s="44" t="s">
        <v>930</v>
      </c>
      <c r="F153" s="44" t="s">
        <v>132</v>
      </c>
      <c r="G153" s="44" t="s">
        <v>133</v>
      </c>
      <c r="H153" s="44" t="s">
        <v>134</v>
      </c>
      <c r="I153" s="45">
        <v>41640</v>
      </c>
      <c r="J153" s="45">
        <v>43159</v>
      </c>
      <c r="K153" s="44" t="s">
        <v>1680</v>
      </c>
      <c r="L153" s="46">
        <v>3564592.78</v>
      </c>
      <c r="M153" s="60">
        <v>3000000</v>
      </c>
      <c r="N153" s="61">
        <v>2915326.88</v>
      </c>
      <c r="O153" s="47"/>
    </row>
    <row r="154" spans="1:15" ht="90.75" customHeight="1" x14ac:dyDescent="0.25">
      <c r="A154" s="70">
        <v>151</v>
      </c>
      <c r="B154" s="44" t="s">
        <v>1681</v>
      </c>
      <c r="C154" s="44" t="s">
        <v>2586</v>
      </c>
      <c r="D154" s="44" t="s">
        <v>993</v>
      </c>
      <c r="E154" s="44" t="s">
        <v>928</v>
      </c>
      <c r="F154" s="44" t="s">
        <v>216</v>
      </c>
      <c r="G154" s="44" t="s">
        <v>217</v>
      </c>
      <c r="H154" s="44" t="s">
        <v>2587</v>
      </c>
      <c r="I154" s="45">
        <v>41640</v>
      </c>
      <c r="J154" s="45">
        <v>43830</v>
      </c>
      <c r="K154" s="44" t="s">
        <v>2588</v>
      </c>
      <c r="L154" s="46">
        <v>5091343.51</v>
      </c>
      <c r="M154" s="60">
        <v>3429796.34</v>
      </c>
      <c r="N154" s="61">
        <v>2200913.38</v>
      </c>
      <c r="O154" s="47"/>
    </row>
    <row r="155" spans="1:15" ht="122.25" customHeight="1" x14ac:dyDescent="0.25">
      <c r="A155" s="70">
        <v>152</v>
      </c>
      <c r="B155" s="44" t="s">
        <v>1682</v>
      </c>
      <c r="C155" s="44" t="s">
        <v>1683</v>
      </c>
      <c r="D155" s="44" t="s">
        <v>990</v>
      </c>
      <c r="E155" s="44" t="s">
        <v>923</v>
      </c>
      <c r="F155" s="44" t="s">
        <v>201</v>
      </c>
      <c r="G155" s="44" t="s">
        <v>202</v>
      </c>
      <c r="H155" s="44" t="s">
        <v>203</v>
      </c>
      <c r="I155" s="45">
        <v>41640</v>
      </c>
      <c r="J155" s="45">
        <v>43465</v>
      </c>
      <c r="K155" s="44" t="s">
        <v>2589</v>
      </c>
      <c r="L155" s="46">
        <v>2592384.86</v>
      </c>
      <c r="M155" s="60">
        <v>2589309.86</v>
      </c>
      <c r="N155" s="61">
        <v>1185782.74</v>
      </c>
      <c r="O155" s="47"/>
    </row>
    <row r="156" spans="1:15" ht="157.5" x14ac:dyDescent="0.25">
      <c r="A156" s="70">
        <v>153</v>
      </c>
      <c r="B156" s="44" t="s">
        <v>1684</v>
      </c>
      <c r="C156" s="44" t="s">
        <v>1685</v>
      </c>
      <c r="D156" s="44" t="s">
        <v>975</v>
      </c>
      <c r="E156" s="44" t="s">
        <v>923</v>
      </c>
      <c r="F156" s="44" t="s">
        <v>172</v>
      </c>
      <c r="G156" s="44" t="s">
        <v>173</v>
      </c>
      <c r="H156" s="44" t="s">
        <v>174</v>
      </c>
      <c r="I156" s="45">
        <v>41640</v>
      </c>
      <c r="J156" s="45">
        <v>43404</v>
      </c>
      <c r="K156" s="44" t="s">
        <v>2590</v>
      </c>
      <c r="L156" s="46">
        <v>1361787.02</v>
      </c>
      <c r="M156" s="60">
        <v>1361787.02</v>
      </c>
      <c r="N156" s="61">
        <v>2543469.56</v>
      </c>
      <c r="O156" s="47"/>
    </row>
    <row r="157" spans="1:15" ht="99" customHeight="1" x14ac:dyDescent="0.25">
      <c r="A157" s="70">
        <v>154</v>
      </c>
      <c r="B157" s="44" t="s">
        <v>1686</v>
      </c>
      <c r="C157" s="44" t="s">
        <v>1687</v>
      </c>
      <c r="D157" s="44" t="s">
        <v>929</v>
      </c>
      <c r="E157" s="44" t="s">
        <v>930</v>
      </c>
      <c r="F157" s="44" t="s">
        <v>92</v>
      </c>
      <c r="G157" s="44" t="s">
        <v>93</v>
      </c>
      <c r="H157" s="44" t="s">
        <v>1334</v>
      </c>
      <c r="I157" s="45">
        <v>41640</v>
      </c>
      <c r="J157" s="45">
        <v>43343</v>
      </c>
      <c r="K157" s="44" t="s">
        <v>2591</v>
      </c>
      <c r="L157" s="46">
        <v>2992317.13</v>
      </c>
      <c r="M157" s="60">
        <v>2992317.13</v>
      </c>
      <c r="N157" s="61">
        <v>1307511.74</v>
      </c>
      <c r="O157" s="47"/>
    </row>
    <row r="158" spans="1:15" ht="91.5" customHeight="1" x14ac:dyDescent="0.25">
      <c r="A158" s="70">
        <v>155</v>
      </c>
      <c r="B158" s="44" t="s">
        <v>1688</v>
      </c>
      <c r="C158" s="44" t="s">
        <v>1689</v>
      </c>
      <c r="D158" s="44" t="s">
        <v>1690</v>
      </c>
      <c r="E158" s="44" t="s">
        <v>972</v>
      </c>
      <c r="F158" s="44" t="s">
        <v>529</v>
      </c>
      <c r="G158" s="44" t="s">
        <v>530</v>
      </c>
      <c r="H158" s="44" t="s">
        <v>1691</v>
      </c>
      <c r="I158" s="45">
        <v>41640</v>
      </c>
      <c r="J158" s="45">
        <v>43373</v>
      </c>
      <c r="K158" s="44" t="s">
        <v>2592</v>
      </c>
      <c r="L158" s="46">
        <v>1538249.11</v>
      </c>
      <c r="M158" s="60">
        <v>1538249.11</v>
      </c>
      <c r="N158" s="61">
        <v>5949351.96</v>
      </c>
      <c r="O158" s="47"/>
    </row>
    <row r="159" spans="1:15" ht="93" customHeight="1" x14ac:dyDescent="0.25">
      <c r="A159" s="70">
        <v>156</v>
      </c>
      <c r="B159" s="44" t="s">
        <v>1692</v>
      </c>
      <c r="C159" s="44" t="s">
        <v>1693</v>
      </c>
      <c r="D159" s="44" t="s">
        <v>1694</v>
      </c>
      <c r="E159" s="44" t="s">
        <v>901</v>
      </c>
      <c r="F159" s="44" t="s">
        <v>1695</v>
      </c>
      <c r="G159" s="44" t="s">
        <v>1696</v>
      </c>
      <c r="H159" s="44" t="s">
        <v>1697</v>
      </c>
      <c r="I159" s="45">
        <v>41640</v>
      </c>
      <c r="J159" s="45">
        <v>43890</v>
      </c>
      <c r="K159" s="44" t="s">
        <v>1698</v>
      </c>
      <c r="L159" s="46">
        <v>10055621.16</v>
      </c>
      <c r="M159" s="60">
        <v>6999237.6200000001</v>
      </c>
      <c r="N159" s="61">
        <v>2289201.0299999998</v>
      </c>
      <c r="O159" s="47"/>
    </row>
    <row r="160" spans="1:15" ht="236.25" x14ac:dyDescent="0.25">
      <c r="A160" s="70">
        <v>157</v>
      </c>
      <c r="B160" s="44" t="s">
        <v>1699</v>
      </c>
      <c r="C160" s="44" t="s">
        <v>1700</v>
      </c>
      <c r="D160" s="44" t="s">
        <v>1701</v>
      </c>
      <c r="E160" s="44" t="s">
        <v>949</v>
      </c>
      <c r="F160" s="44" t="s">
        <v>137</v>
      </c>
      <c r="G160" s="44" t="s">
        <v>138</v>
      </c>
      <c r="H160" s="44" t="s">
        <v>139</v>
      </c>
      <c r="I160" s="45">
        <v>41640</v>
      </c>
      <c r="J160" s="45">
        <v>43403</v>
      </c>
      <c r="K160" s="44" t="s">
        <v>2593</v>
      </c>
      <c r="L160" s="46">
        <v>2693177.73</v>
      </c>
      <c r="M160" s="60">
        <v>2693177.73</v>
      </c>
      <c r="N160" s="61">
        <v>693914.5</v>
      </c>
      <c r="O160" s="47"/>
    </row>
    <row r="161" spans="1:15" ht="93.75" customHeight="1" x14ac:dyDescent="0.25">
      <c r="A161" s="70">
        <v>158</v>
      </c>
      <c r="B161" s="44" t="s">
        <v>1702</v>
      </c>
      <c r="C161" s="44" t="s">
        <v>1703</v>
      </c>
      <c r="D161" s="44" t="s">
        <v>1704</v>
      </c>
      <c r="E161" s="44" t="s">
        <v>972</v>
      </c>
      <c r="F161" s="44" t="s">
        <v>1705</v>
      </c>
      <c r="G161" s="44" t="s">
        <v>1706</v>
      </c>
      <c r="H161" s="44" t="s">
        <v>1707</v>
      </c>
      <c r="I161" s="45">
        <v>41640</v>
      </c>
      <c r="J161" s="45">
        <v>43220</v>
      </c>
      <c r="K161" s="44" t="s">
        <v>2594</v>
      </c>
      <c r="L161" s="46">
        <v>816370</v>
      </c>
      <c r="M161" s="60">
        <v>816370</v>
      </c>
      <c r="N161" s="61">
        <v>2102440.86</v>
      </c>
      <c r="O161" s="47"/>
    </row>
    <row r="162" spans="1:15" ht="45" x14ac:dyDescent="0.25">
      <c r="A162" s="70">
        <v>159</v>
      </c>
      <c r="B162" s="44" t="s">
        <v>1708</v>
      </c>
      <c r="C162" s="44" t="s">
        <v>1709</v>
      </c>
      <c r="D162" s="44" t="s">
        <v>1710</v>
      </c>
      <c r="E162" s="44" t="s">
        <v>949</v>
      </c>
      <c r="F162" s="44" t="s">
        <v>1711</v>
      </c>
      <c r="G162" s="44" t="s">
        <v>1712</v>
      </c>
      <c r="H162" s="44" t="s">
        <v>1713</v>
      </c>
      <c r="I162" s="45">
        <v>41640</v>
      </c>
      <c r="J162" s="45">
        <v>43373</v>
      </c>
      <c r="K162" s="44" t="s">
        <v>1714</v>
      </c>
      <c r="L162" s="46">
        <v>2480323.02</v>
      </c>
      <c r="M162" s="60">
        <v>2473459.84</v>
      </c>
      <c r="N162" s="61">
        <v>1740860.27</v>
      </c>
      <c r="O162" s="47"/>
    </row>
    <row r="163" spans="1:15" ht="56.25" x14ac:dyDescent="0.25">
      <c r="A163" s="70">
        <v>160</v>
      </c>
      <c r="B163" s="44" t="s">
        <v>1715</v>
      </c>
      <c r="C163" s="44" t="s">
        <v>1716</v>
      </c>
      <c r="D163" s="44" t="s">
        <v>899</v>
      </c>
      <c r="E163" s="44" t="s">
        <v>894</v>
      </c>
      <c r="F163" s="44" t="s">
        <v>395</v>
      </c>
      <c r="G163" s="44" t="s">
        <v>48</v>
      </c>
      <c r="H163" s="44" t="s">
        <v>49</v>
      </c>
      <c r="I163" s="45">
        <v>41640</v>
      </c>
      <c r="J163" s="45">
        <v>43465</v>
      </c>
      <c r="K163" s="44" t="s">
        <v>1717</v>
      </c>
      <c r="L163" s="46">
        <v>2048070.91</v>
      </c>
      <c r="M163" s="60">
        <v>2048070.91</v>
      </c>
      <c r="N163" s="61">
        <v>5567710.6100000003</v>
      </c>
      <c r="O163" s="47"/>
    </row>
    <row r="164" spans="1:15" ht="64.5" customHeight="1" x14ac:dyDescent="0.25">
      <c r="A164" s="70">
        <v>161</v>
      </c>
      <c r="B164" s="44" t="s">
        <v>1718</v>
      </c>
      <c r="C164" s="44" t="s">
        <v>1719</v>
      </c>
      <c r="D164" s="44" t="s">
        <v>1720</v>
      </c>
      <c r="E164" s="44" t="s">
        <v>930</v>
      </c>
      <c r="F164" s="44" t="s">
        <v>1721</v>
      </c>
      <c r="G164" s="44" t="s">
        <v>1722</v>
      </c>
      <c r="H164" s="44" t="s">
        <v>1723</v>
      </c>
      <c r="I164" s="45">
        <v>41640</v>
      </c>
      <c r="J164" s="45">
        <v>43465</v>
      </c>
      <c r="K164" s="44" t="s">
        <v>1724</v>
      </c>
      <c r="L164" s="46">
        <v>6900000</v>
      </c>
      <c r="M164" s="60">
        <v>6550247.7800000003</v>
      </c>
      <c r="N164" s="61">
        <v>2366553.0499999998</v>
      </c>
      <c r="O164" s="47"/>
    </row>
    <row r="165" spans="1:15" ht="99" customHeight="1" x14ac:dyDescent="0.25">
      <c r="A165" s="70">
        <v>162</v>
      </c>
      <c r="B165" s="44" t="s">
        <v>1725</v>
      </c>
      <c r="C165" s="44" t="s">
        <v>1726</v>
      </c>
      <c r="D165" s="44" t="s">
        <v>1727</v>
      </c>
      <c r="E165" s="44" t="s">
        <v>912</v>
      </c>
      <c r="F165" s="44" t="s">
        <v>183</v>
      </c>
      <c r="G165" s="44" t="s">
        <v>184</v>
      </c>
      <c r="H165" s="44" t="s">
        <v>185</v>
      </c>
      <c r="I165" s="45">
        <v>41640</v>
      </c>
      <c r="J165" s="45">
        <v>43373</v>
      </c>
      <c r="K165" s="44" t="s">
        <v>2595</v>
      </c>
      <c r="L165" s="46">
        <v>2787870.07</v>
      </c>
      <c r="M165" s="60">
        <v>2784180.07</v>
      </c>
      <c r="N165" s="61">
        <v>1289672.05</v>
      </c>
      <c r="O165" s="47"/>
    </row>
    <row r="166" spans="1:15" ht="78" customHeight="1" x14ac:dyDescent="0.25">
      <c r="A166" s="70">
        <v>163</v>
      </c>
      <c r="B166" s="44" t="s">
        <v>1729</v>
      </c>
      <c r="C166" s="44" t="s">
        <v>1730</v>
      </c>
      <c r="D166" s="44" t="s">
        <v>1731</v>
      </c>
      <c r="E166" s="44" t="s">
        <v>970</v>
      </c>
      <c r="F166" s="44" t="s">
        <v>306</v>
      </c>
      <c r="G166" s="44" t="s">
        <v>307</v>
      </c>
      <c r="H166" s="44" t="s">
        <v>1732</v>
      </c>
      <c r="I166" s="45">
        <v>41640</v>
      </c>
      <c r="J166" s="45">
        <v>43465</v>
      </c>
      <c r="K166" s="44" t="s">
        <v>1733</v>
      </c>
      <c r="L166" s="46">
        <v>1828200</v>
      </c>
      <c r="M166" s="60">
        <v>1517261.24</v>
      </c>
      <c r="N166" s="61">
        <v>5819682.6699999999</v>
      </c>
      <c r="O166" s="47"/>
    </row>
    <row r="167" spans="1:15" ht="97.5" customHeight="1" x14ac:dyDescent="0.25">
      <c r="A167" s="70">
        <v>164</v>
      </c>
      <c r="B167" s="44" t="s">
        <v>1734</v>
      </c>
      <c r="C167" s="44" t="s">
        <v>1735</v>
      </c>
      <c r="D167" s="44" t="s">
        <v>1736</v>
      </c>
      <c r="E167" s="44" t="s">
        <v>949</v>
      </c>
      <c r="F167" s="44" t="s">
        <v>1737</v>
      </c>
      <c r="G167" s="44" t="s">
        <v>1712</v>
      </c>
      <c r="H167" s="44" t="s">
        <v>1738</v>
      </c>
      <c r="I167" s="45">
        <v>41640</v>
      </c>
      <c r="J167" s="45">
        <v>43646</v>
      </c>
      <c r="K167" s="44" t="s">
        <v>1739</v>
      </c>
      <c r="L167" s="46">
        <v>6905798.0700000003</v>
      </c>
      <c r="M167" s="60">
        <v>6846685.5</v>
      </c>
      <c r="N167" s="61">
        <v>1437745.25</v>
      </c>
      <c r="O167" s="47"/>
    </row>
    <row r="168" spans="1:15" ht="78.75" x14ac:dyDescent="0.25">
      <c r="A168" s="70">
        <v>165</v>
      </c>
      <c r="B168" s="44" t="s">
        <v>1740</v>
      </c>
      <c r="C168" s="44" t="s">
        <v>1741</v>
      </c>
      <c r="D168" s="44" t="s">
        <v>946</v>
      </c>
      <c r="E168" s="44" t="s">
        <v>894</v>
      </c>
      <c r="F168" s="44" t="s">
        <v>127</v>
      </c>
      <c r="G168" s="44" t="s">
        <v>128</v>
      </c>
      <c r="H168" s="44" t="s">
        <v>1349</v>
      </c>
      <c r="I168" s="45">
        <v>41640</v>
      </c>
      <c r="J168" s="45">
        <v>43373</v>
      </c>
      <c r="K168" s="44" t="s">
        <v>1742</v>
      </c>
      <c r="L168" s="46">
        <v>2171837.73</v>
      </c>
      <c r="M168" s="60">
        <v>1691465</v>
      </c>
      <c r="N168" s="61">
        <v>1127673.32</v>
      </c>
      <c r="O168" s="47"/>
    </row>
    <row r="169" spans="1:15" ht="67.5" x14ac:dyDescent="0.25">
      <c r="A169" s="70">
        <v>166</v>
      </c>
      <c r="B169" s="44" t="s">
        <v>1743</v>
      </c>
      <c r="C169" s="44" t="s">
        <v>1744</v>
      </c>
      <c r="D169" s="44" t="s">
        <v>1745</v>
      </c>
      <c r="E169" s="44" t="s">
        <v>930</v>
      </c>
      <c r="F169" s="44" t="s">
        <v>298</v>
      </c>
      <c r="G169" s="44" t="s">
        <v>299</v>
      </c>
      <c r="H169" s="44" t="s">
        <v>1746</v>
      </c>
      <c r="I169" s="45">
        <v>41640</v>
      </c>
      <c r="J169" s="45">
        <v>43312</v>
      </c>
      <c r="K169" s="44" t="s">
        <v>2596</v>
      </c>
      <c r="L169" s="46">
        <v>1299085.94</v>
      </c>
      <c r="M169" s="60">
        <v>1298286.44</v>
      </c>
      <c r="N169" s="61">
        <v>5950000</v>
      </c>
      <c r="O169" s="47"/>
    </row>
    <row r="170" spans="1:15" ht="158.25" customHeight="1" x14ac:dyDescent="0.25">
      <c r="A170" s="70">
        <v>167</v>
      </c>
      <c r="B170" s="44" t="s">
        <v>1747</v>
      </c>
      <c r="C170" s="44" t="s">
        <v>1748</v>
      </c>
      <c r="D170" s="44" t="s">
        <v>1749</v>
      </c>
      <c r="E170" s="44" t="s">
        <v>912</v>
      </c>
      <c r="F170" s="44" t="s">
        <v>237</v>
      </c>
      <c r="G170" s="44" t="s">
        <v>1750</v>
      </c>
      <c r="H170" s="44" t="s">
        <v>1751</v>
      </c>
      <c r="I170" s="45">
        <v>41640</v>
      </c>
      <c r="J170" s="45">
        <v>43769</v>
      </c>
      <c r="K170" s="44" t="s">
        <v>1752</v>
      </c>
      <c r="L170" s="46">
        <v>7000000</v>
      </c>
      <c r="M170" s="60">
        <v>7000000</v>
      </c>
      <c r="N170" s="61">
        <v>4412651.91</v>
      </c>
      <c r="O170" s="47"/>
    </row>
    <row r="171" spans="1:15" ht="124.5" customHeight="1" x14ac:dyDescent="0.25">
      <c r="A171" s="70">
        <v>168</v>
      </c>
      <c r="B171" s="44" t="s">
        <v>1753</v>
      </c>
      <c r="C171" s="44" t="s">
        <v>1754</v>
      </c>
      <c r="D171" s="44" t="s">
        <v>1755</v>
      </c>
      <c r="E171" s="44" t="s">
        <v>896</v>
      </c>
      <c r="F171" s="44" t="s">
        <v>320</v>
      </c>
      <c r="G171" s="44" t="s">
        <v>321</v>
      </c>
      <c r="H171" s="44" t="s">
        <v>1756</v>
      </c>
      <c r="I171" s="45">
        <v>41640</v>
      </c>
      <c r="J171" s="45">
        <v>43404</v>
      </c>
      <c r="K171" s="44" t="s">
        <v>2597</v>
      </c>
      <c r="L171" s="46">
        <v>5261568.0599999996</v>
      </c>
      <c r="M171" s="60">
        <v>5191355.1900000004</v>
      </c>
      <c r="N171" s="61">
        <v>3614063.57</v>
      </c>
      <c r="O171" s="47"/>
    </row>
    <row r="172" spans="1:15" ht="56.25" x14ac:dyDescent="0.25">
      <c r="A172" s="70">
        <v>169</v>
      </c>
      <c r="B172" s="44" t="s">
        <v>1757</v>
      </c>
      <c r="C172" s="44" t="s">
        <v>1758</v>
      </c>
      <c r="D172" s="44" t="s">
        <v>1759</v>
      </c>
      <c r="E172" s="44" t="s">
        <v>920</v>
      </c>
      <c r="F172" s="44" t="s">
        <v>1760</v>
      </c>
      <c r="G172" s="44" t="s">
        <v>1761</v>
      </c>
      <c r="H172" s="44" t="s">
        <v>1762</v>
      </c>
      <c r="I172" s="45">
        <v>41640</v>
      </c>
      <c r="J172" s="45">
        <v>43434</v>
      </c>
      <c r="K172" s="44" t="s">
        <v>1763</v>
      </c>
      <c r="L172" s="46">
        <v>3999396.2</v>
      </c>
      <c r="M172" s="60">
        <v>3830651.6</v>
      </c>
      <c r="N172" s="61">
        <v>2543229.5299999998</v>
      </c>
      <c r="O172" s="47"/>
    </row>
    <row r="173" spans="1:15" ht="171" customHeight="1" x14ac:dyDescent="0.25">
      <c r="A173" s="70">
        <v>170</v>
      </c>
      <c r="B173" s="44" t="s">
        <v>1764</v>
      </c>
      <c r="C173" s="44" t="s">
        <v>1765</v>
      </c>
      <c r="D173" s="44" t="s">
        <v>976</v>
      </c>
      <c r="E173" s="44" t="s">
        <v>923</v>
      </c>
      <c r="F173" s="44" t="s">
        <v>177</v>
      </c>
      <c r="G173" s="44" t="s">
        <v>178</v>
      </c>
      <c r="H173" s="44" t="s">
        <v>179</v>
      </c>
      <c r="I173" s="45">
        <v>41640</v>
      </c>
      <c r="J173" s="45">
        <v>43555</v>
      </c>
      <c r="K173" s="44" t="s">
        <v>1766</v>
      </c>
      <c r="L173" s="46">
        <v>3067757.75</v>
      </c>
      <c r="M173" s="60">
        <v>2992034.75</v>
      </c>
      <c r="N173" s="61">
        <v>2400000</v>
      </c>
      <c r="O173" s="47"/>
    </row>
    <row r="174" spans="1:15" ht="78.75" x14ac:dyDescent="0.25">
      <c r="A174" s="70">
        <v>171</v>
      </c>
      <c r="B174" s="44" t="s">
        <v>1767</v>
      </c>
      <c r="C174" s="44" t="s">
        <v>1768</v>
      </c>
      <c r="D174" s="44" t="s">
        <v>1769</v>
      </c>
      <c r="E174" s="44" t="s">
        <v>909</v>
      </c>
      <c r="F174" s="44" t="s">
        <v>1106</v>
      </c>
      <c r="G174" s="44" t="s">
        <v>1107</v>
      </c>
      <c r="H174" s="44" t="s">
        <v>1151</v>
      </c>
      <c r="I174" s="45">
        <v>41640</v>
      </c>
      <c r="J174" s="45">
        <v>43190</v>
      </c>
      <c r="K174" s="44" t="s">
        <v>1770</v>
      </c>
      <c r="L174" s="46">
        <v>3004500</v>
      </c>
      <c r="M174" s="60">
        <v>3000000</v>
      </c>
      <c r="N174" s="61">
        <v>1448132.25</v>
      </c>
      <c r="O174" s="47"/>
    </row>
    <row r="175" spans="1:15" ht="33.75" x14ac:dyDescent="0.25">
      <c r="A175" s="70">
        <v>172</v>
      </c>
      <c r="B175" s="44" t="s">
        <v>1771</v>
      </c>
      <c r="C175" s="44" t="s">
        <v>1772</v>
      </c>
      <c r="D175" s="44" t="s">
        <v>1773</v>
      </c>
      <c r="E175" s="44" t="s">
        <v>928</v>
      </c>
      <c r="F175" s="44" t="s">
        <v>399</v>
      </c>
      <c r="G175" s="44" t="s">
        <v>400</v>
      </c>
      <c r="H175" s="44" t="s">
        <v>1774</v>
      </c>
      <c r="I175" s="45">
        <v>41640</v>
      </c>
      <c r="J175" s="45">
        <v>43343</v>
      </c>
      <c r="K175" s="44" t="s">
        <v>1775</v>
      </c>
      <c r="L175" s="46">
        <v>1680551.37</v>
      </c>
      <c r="M175" s="60">
        <v>1664936.37</v>
      </c>
      <c r="N175" s="61">
        <v>3749444.29</v>
      </c>
      <c r="O175" s="47"/>
    </row>
    <row r="176" spans="1:15" ht="90" customHeight="1" x14ac:dyDescent="0.25">
      <c r="A176" s="70">
        <v>173</v>
      </c>
      <c r="B176" s="44" t="s">
        <v>1776</v>
      </c>
      <c r="C176" s="44" t="s">
        <v>1777</v>
      </c>
      <c r="D176" s="44" t="s">
        <v>1778</v>
      </c>
      <c r="E176" s="44" t="s">
        <v>972</v>
      </c>
      <c r="F176" s="44" t="s">
        <v>269</v>
      </c>
      <c r="G176" s="44" t="s">
        <v>270</v>
      </c>
      <c r="H176" s="44" t="s">
        <v>1779</v>
      </c>
      <c r="I176" s="45">
        <v>41640</v>
      </c>
      <c r="J176" s="45">
        <v>43404</v>
      </c>
      <c r="K176" s="44" t="s">
        <v>1780</v>
      </c>
      <c r="L176" s="46">
        <v>4477926.51</v>
      </c>
      <c r="M176" s="60">
        <v>4409701.2300000004</v>
      </c>
      <c r="N176" s="61">
        <v>1985586.4</v>
      </c>
      <c r="O176" s="47"/>
    </row>
    <row r="177" spans="1:15" ht="159" customHeight="1" x14ac:dyDescent="0.25">
      <c r="A177" s="70">
        <v>174</v>
      </c>
      <c r="B177" s="44" t="s">
        <v>1781</v>
      </c>
      <c r="C177" s="44" t="s">
        <v>1782</v>
      </c>
      <c r="D177" s="44" t="s">
        <v>992</v>
      </c>
      <c r="E177" s="44" t="s">
        <v>928</v>
      </c>
      <c r="F177" s="44" t="s">
        <v>210</v>
      </c>
      <c r="G177" s="44" t="s">
        <v>211</v>
      </c>
      <c r="H177" s="44" t="s">
        <v>212</v>
      </c>
      <c r="I177" s="45">
        <v>41640</v>
      </c>
      <c r="J177" s="45">
        <v>43404</v>
      </c>
      <c r="K177" s="44" t="s">
        <v>1783</v>
      </c>
      <c r="L177" s="46">
        <v>2335984</v>
      </c>
      <c r="M177" s="60">
        <v>2335984</v>
      </c>
      <c r="N177" s="61">
        <v>3155244.75</v>
      </c>
      <c r="O177" s="47"/>
    </row>
    <row r="178" spans="1:15" ht="90" x14ac:dyDescent="0.25">
      <c r="A178" s="70">
        <v>175</v>
      </c>
      <c r="B178" s="44" t="s">
        <v>1784</v>
      </c>
      <c r="C178" s="44" t="s">
        <v>1785</v>
      </c>
      <c r="D178" s="44" t="s">
        <v>1786</v>
      </c>
      <c r="E178" s="44" t="s">
        <v>933</v>
      </c>
      <c r="F178" s="44" t="s">
        <v>447</v>
      </c>
      <c r="G178" s="44" t="s">
        <v>448</v>
      </c>
      <c r="H178" s="44" t="s">
        <v>1787</v>
      </c>
      <c r="I178" s="45">
        <v>41640</v>
      </c>
      <c r="J178" s="45">
        <v>43496</v>
      </c>
      <c r="K178" s="44" t="s">
        <v>1788</v>
      </c>
      <c r="L178" s="46">
        <v>3757111.52</v>
      </c>
      <c r="M178" s="60">
        <v>3712052.65</v>
      </c>
      <c r="N178" s="61">
        <v>8500000</v>
      </c>
      <c r="O178" s="47"/>
    </row>
    <row r="179" spans="1:15" ht="96" customHeight="1" x14ac:dyDescent="0.25">
      <c r="A179" s="70">
        <v>176</v>
      </c>
      <c r="B179" s="44" t="s">
        <v>1275</v>
      </c>
      <c r="C179" s="44" t="s">
        <v>1276</v>
      </c>
      <c r="D179" s="44" t="s">
        <v>1277</v>
      </c>
      <c r="E179" s="44" t="s">
        <v>901</v>
      </c>
      <c r="F179" s="44" t="s">
        <v>282</v>
      </c>
      <c r="G179" s="44" t="s">
        <v>283</v>
      </c>
      <c r="H179" s="44" t="s">
        <v>1789</v>
      </c>
      <c r="I179" s="45">
        <v>41640</v>
      </c>
      <c r="J179" s="45">
        <v>43585</v>
      </c>
      <c r="K179" s="44" t="s">
        <v>1278</v>
      </c>
      <c r="L179" s="46">
        <v>12871359.130000001</v>
      </c>
      <c r="M179" s="60">
        <v>10000000</v>
      </c>
      <c r="N179" s="61">
        <v>850000</v>
      </c>
      <c r="O179" s="47"/>
    </row>
    <row r="180" spans="1:15" ht="45" x14ac:dyDescent="0.25">
      <c r="A180" s="70">
        <v>177</v>
      </c>
      <c r="B180" s="44" t="s">
        <v>1790</v>
      </c>
      <c r="C180" s="44" t="s">
        <v>1190</v>
      </c>
      <c r="D180" s="44" t="s">
        <v>1191</v>
      </c>
      <c r="E180" s="44" t="s">
        <v>906</v>
      </c>
      <c r="F180" s="44" t="s">
        <v>1192</v>
      </c>
      <c r="G180" s="44" t="s">
        <v>1193</v>
      </c>
      <c r="H180" s="44" t="s">
        <v>1194</v>
      </c>
      <c r="I180" s="45">
        <v>41640</v>
      </c>
      <c r="J180" s="45">
        <v>43100</v>
      </c>
      <c r="K180" s="44" t="s">
        <v>1147</v>
      </c>
      <c r="L180" s="46">
        <v>1283831</v>
      </c>
      <c r="M180" s="60">
        <v>1000000</v>
      </c>
      <c r="N180" s="61">
        <v>832767.71</v>
      </c>
      <c r="O180" s="47"/>
    </row>
    <row r="181" spans="1:15" ht="45" x14ac:dyDescent="0.25">
      <c r="A181" s="70">
        <v>178</v>
      </c>
      <c r="B181" s="44" t="s">
        <v>1791</v>
      </c>
      <c r="C181" s="44" t="s">
        <v>1209</v>
      </c>
      <c r="D181" s="44" t="s">
        <v>1210</v>
      </c>
      <c r="E181" s="44" t="s">
        <v>939</v>
      </c>
      <c r="F181" s="44" t="s">
        <v>1211</v>
      </c>
      <c r="G181" s="44" t="s">
        <v>1212</v>
      </c>
      <c r="H181" s="44" t="s">
        <v>1213</v>
      </c>
      <c r="I181" s="45">
        <v>41640</v>
      </c>
      <c r="J181" s="45">
        <v>43327</v>
      </c>
      <c r="K181" s="44" t="s">
        <v>1214</v>
      </c>
      <c r="L181" s="46">
        <v>1239670</v>
      </c>
      <c r="M181" s="60">
        <v>1107502.94</v>
      </c>
      <c r="N181" s="61">
        <v>6872250</v>
      </c>
      <c r="O181" s="47"/>
    </row>
    <row r="182" spans="1:15" ht="67.5" x14ac:dyDescent="0.25">
      <c r="A182" s="70">
        <v>179</v>
      </c>
      <c r="B182" s="44" t="s">
        <v>1792</v>
      </c>
      <c r="C182" s="44" t="s">
        <v>1793</v>
      </c>
      <c r="D182" s="44" t="s">
        <v>1794</v>
      </c>
      <c r="E182" s="44" t="s">
        <v>912</v>
      </c>
      <c r="F182" s="44" t="s">
        <v>237</v>
      </c>
      <c r="G182" s="44" t="s">
        <v>751</v>
      </c>
      <c r="H182" s="44" t="s">
        <v>1795</v>
      </c>
      <c r="I182" s="45">
        <v>41640</v>
      </c>
      <c r="J182" s="45">
        <v>43465</v>
      </c>
      <c r="K182" s="44" t="s">
        <v>2598</v>
      </c>
      <c r="L182" s="46">
        <v>8085000</v>
      </c>
      <c r="M182" s="60">
        <v>8085000</v>
      </c>
      <c r="N182" s="61">
        <v>3656222.64</v>
      </c>
      <c r="O182" s="47"/>
    </row>
    <row r="183" spans="1:15" ht="78.75" x14ac:dyDescent="0.25">
      <c r="A183" s="70">
        <v>180</v>
      </c>
      <c r="B183" s="44" t="s">
        <v>1796</v>
      </c>
      <c r="C183" s="44" t="s">
        <v>1797</v>
      </c>
      <c r="D183" s="44" t="s">
        <v>1798</v>
      </c>
      <c r="E183" s="44" t="s">
        <v>939</v>
      </c>
      <c r="F183" s="44" t="s">
        <v>1799</v>
      </c>
      <c r="G183" s="44" t="s">
        <v>1800</v>
      </c>
      <c r="H183" s="44" t="s">
        <v>1801</v>
      </c>
      <c r="I183" s="45">
        <v>41640</v>
      </c>
      <c r="J183" s="45">
        <v>43465</v>
      </c>
      <c r="K183" s="44" t="s">
        <v>2599</v>
      </c>
      <c r="L183" s="46">
        <v>5852821.9800000004</v>
      </c>
      <c r="M183" s="60">
        <v>4301438.4000000004</v>
      </c>
      <c r="N183" s="61">
        <v>987052.86</v>
      </c>
      <c r="O183" s="47"/>
    </row>
    <row r="184" spans="1:15" ht="74.25" customHeight="1" x14ac:dyDescent="0.25">
      <c r="A184" s="70">
        <v>181</v>
      </c>
      <c r="B184" s="44" t="s">
        <v>1802</v>
      </c>
      <c r="C184" s="44" t="s">
        <v>1803</v>
      </c>
      <c r="D184" s="44" t="s">
        <v>1804</v>
      </c>
      <c r="E184" s="44" t="s">
        <v>928</v>
      </c>
      <c r="F184" s="44" t="s">
        <v>350</v>
      </c>
      <c r="G184" s="44" t="s">
        <v>351</v>
      </c>
      <c r="H184" s="44" t="s">
        <v>1805</v>
      </c>
      <c r="I184" s="45">
        <v>41640</v>
      </c>
      <c r="J184" s="45">
        <v>43465</v>
      </c>
      <c r="K184" s="44" t="s">
        <v>2600</v>
      </c>
      <c r="L184" s="46">
        <v>1161238.67</v>
      </c>
      <c r="M184" s="60">
        <v>1161238.67</v>
      </c>
      <c r="N184" s="61">
        <v>8499991.4800000004</v>
      </c>
      <c r="O184" s="47"/>
    </row>
    <row r="185" spans="1:15" ht="72.75" customHeight="1" x14ac:dyDescent="0.25">
      <c r="A185" s="70">
        <v>182</v>
      </c>
      <c r="B185" s="44" t="s">
        <v>2271</v>
      </c>
      <c r="C185" s="44" t="s">
        <v>2272</v>
      </c>
      <c r="D185" s="44" t="s">
        <v>2273</v>
      </c>
      <c r="E185" s="44" t="s">
        <v>923</v>
      </c>
      <c r="F185" s="44" t="s">
        <v>670</v>
      </c>
      <c r="G185" s="44" t="s">
        <v>2274</v>
      </c>
      <c r="H185" s="44" t="s">
        <v>2283</v>
      </c>
      <c r="I185" s="45">
        <v>41640</v>
      </c>
      <c r="J185" s="45">
        <v>43555</v>
      </c>
      <c r="K185" s="44" t="s">
        <v>2601</v>
      </c>
      <c r="L185" s="46">
        <v>22800701.02</v>
      </c>
      <c r="M185" s="60">
        <v>9999989.9800000004</v>
      </c>
      <c r="N185" s="62">
        <v>3400000</v>
      </c>
      <c r="O185" s="47"/>
    </row>
    <row r="186" spans="1:15" ht="96.75" customHeight="1" x14ac:dyDescent="0.25">
      <c r="A186" s="70">
        <v>183</v>
      </c>
      <c r="B186" s="44" t="s">
        <v>1806</v>
      </c>
      <c r="C186" s="44" t="s">
        <v>1807</v>
      </c>
      <c r="D186" s="44" t="s">
        <v>1808</v>
      </c>
      <c r="E186" s="44" t="s">
        <v>1809</v>
      </c>
      <c r="F186" s="44" t="s">
        <v>347</v>
      </c>
      <c r="G186" s="44" t="s">
        <v>1810</v>
      </c>
      <c r="H186" s="44" t="s">
        <v>1811</v>
      </c>
      <c r="I186" s="45">
        <v>41640</v>
      </c>
      <c r="J186" s="45">
        <v>43465</v>
      </c>
      <c r="K186" s="44" t="s">
        <v>2602</v>
      </c>
      <c r="L186" s="46">
        <v>6006934.54</v>
      </c>
      <c r="M186" s="60">
        <v>4000000</v>
      </c>
      <c r="N186" s="62">
        <v>850000</v>
      </c>
      <c r="O186" s="47"/>
    </row>
    <row r="187" spans="1:15" ht="78.75" customHeight="1" x14ac:dyDescent="0.25">
      <c r="A187" s="70">
        <v>184</v>
      </c>
      <c r="B187" s="44" t="s">
        <v>2275</v>
      </c>
      <c r="C187" s="44" t="s">
        <v>2276</v>
      </c>
      <c r="D187" s="44" t="s">
        <v>2277</v>
      </c>
      <c r="E187" s="44" t="s">
        <v>970</v>
      </c>
      <c r="F187" s="44" t="s">
        <v>2278</v>
      </c>
      <c r="G187" s="44" t="s">
        <v>2603</v>
      </c>
      <c r="H187" s="44" t="s">
        <v>2279</v>
      </c>
      <c r="I187" s="45">
        <v>41640</v>
      </c>
      <c r="J187" s="45">
        <v>43448</v>
      </c>
      <c r="K187" s="44" t="s">
        <v>1147</v>
      </c>
      <c r="L187" s="46">
        <v>2044196.04</v>
      </c>
      <c r="M187" s="60">
        <v>1000000</v>
      </c>
      <c r="N187" s="61">
        <v>12745325</v>
      </c>
      <c r="O187" s="47"/>
    </row>
    <row r="188" spans="1:15" ht="167.25" customHeight="1" x14ac:dyDescent="0.25">
      <c r="A188" s="70">
        <v>185</v>
      </c>
      <c r="B188" s="44" t="s">
        <v>2318</v>
      </c>
      <c r="C188" s="44" t="s">
        <v>2319</v>
      </c>
      <c r="D188" s="44" t="s">
        <v>1885</v>
      </c>
      <c r="E188" s="44" t="s">
        <v>933</v>
      </c>
      <c r="F188" s="44" t="s">
        <v>257</v>
      </c>
      <c r="G188" s="44" t="s">
        <v>795</v>
      </c>
      <c r="H188" s="44" t="s">
        <v>1886</v>
      </c>
      <c r="I188" s="45">
        <v>41640</v>
      </c>
      <c r="J188" s="45">
        <v>44165</v>
      </c>
      <c r="K188" s="44" t="s">
        <v>2604</v>
      </c>
      <c r="L188" s="46">
        <v>76496543.689999998</v>
      </c>
      <c r="M188" s="60">
        <v>14994500</v>
      </c>
      <c r="N188" s="61">
        <v>765000</v>
      </c>
      <c r="O188" s="47"/>
    </row>
    <row r="189" spans="1:15" ht="86.25" customHeight="1" x14ac:dyDescent="0.25">
      <c r="A189" s="70">
        <v>186</v>
      </c>
      <c r="B189" s="44" t="s">
        <v>2320</v>
      </c>
      <c r="C189" s="44" t="s">
        <v>2605</v>
      </c>
      <c r="D189" s="44" t="s">
        <v>2321</v>
      </c>
      <c r="E189" s="44" t="s">
        <v>972</v>
      </c>
      <c r="F189" s="44" t="s">
        <v>755</v>
      </c>
      <c r="G189" s="44" t="s">
        <v>756</v>
      </c>
      <c r="H189" s="44" t="s">
        <v>2606</v>
      </c>
      <c r="I189" s="45">
        <v>41640</v>
      </c>
      <c r="J189" s="45">
        <v>43465</v>
      </c>
      <c r="K189" s="44" t="s">
        <v>2322</v>
      </c>
      <c r="L189" s="46">
        <v>1510407.02</v>
      </c>
      <c r="M189" s="60">
        <v>900000</v>
      </c>
      <c r="N189" s="62">
        <v>18539640</v>
      </c>
      <c r="O189" s="47"/>
    </row>
    <row r="190" spans="1:15" ht="152.25" customHeight="1" x14ac:dyDescent="0.25">
      <c r="A190" s="70">
        <v>187</v>
      </c>
      <c r="B190" s="44" t="s">
        <v>2315</v>
      </c>
      <c r="C190" s="44" t="s">
        <v>2316</v>
      </c>
      <c r="D190" s="44" t="s">
        <v>1400</v>
      </c>
      <c r="E190" s="44" t="s">
        <v>909</v>
      </c>
      <c r="F190" s="44" t="s">
        <v>72</v>
      </c>
      <c r="G190" s="44" t="s">
        <v>251</v>
      </c>
      <c r="H190" s="44" t="s">
        <v>1029</v>
      </c>
      <c r="I190" s="45">
        <v>41640</v>
      </c>
      <c r="J190" s="45">
        <v>43646</v>
      </c>
      <c r="K190" s="44" t="s">
        <v>2607</v>
      </c>
      <c r="L190" s="46">
        <v>23401247.609999999</v>
      </c>
      <c r="M190" s="60">
        <v>22071000</v>
      </c>
      <c r="N190" s="61">
        <v>3188364.16</v>
      </c>
      <c r="O190" s="47"/>
    </row>
    <row r="191" spans="1:15" ht="57" customHeight="1" x14ac:dyDescent="0.25">
      <c r="A191" s="70">
        <v>188</v>
      </c>
      <c r="B191" s="44" t="s">
        <v>2608</v>
      </c>
      <c r="C191" s="44" t="s">
        <v>2609</v>
      </c>
      <c r="D191" s="44" t="s">
        <v>2323</v>
      </c>
      <c r="E191" s="44" t="s">
        <v>930</v>
      </c>
      <c r="F191" s="44" t="s">
        <v>2324</v>
      </c>
      <c r="G191" s="44" t="s">
        <v>2325</v>
      </c>
      <c r="H191" s="44" t="s">
        <v>2610</v>
      </c>
      <c r="I191" s="45">
        <v>41640</v>
      </c>
      <c r="J191" s="45">
        <v>43708</v>
      </c>
      <c r="K191" s="44" t="s">
        <v>2326</v>
      </c>
      <c r="L191" s="46">
        <v>8177773.7300000004</v>
      </c>
      <c r="M191" s="60">
        <v>3728096.67</v>
      </c>
      <c r="N191" s="72">
        <v>346587.5</v>
      </c>
      <c r="O191" s="47"/>
    </row>
    <row r="192" spans="1:15" ht="152.25" customHeight="1" x14ac:dyDescent="0.25">
      <c r="A192" s="70">
        <v>189</v>
      </c>
      <c r="B192" s="44" t="s">
        <v>2611</v>
      </c>
      <c r="C192" s="44" t="s">
        <v>2612</v>
      </c>
      <c r="D192" s="44" t="s">
        <v>2613</v>
      </c>
      <c r="E192" s="44" t="s">
        <v>939</v>
      </c>
      <c r="F192" s="44" t="s">
        <v>2614</v>
      </c>
      <c r="G192" s="44" t="s">
        <v>2615</v>
      </c>
      <c r="H192" s="44" t="s">
        <v>2616</v>
      </c>
      <c r="I192" s="45">
        <v>41640</v>
      </c>
      <c r="J192" s="45">
        <v>44196</v>
      </c>
      <c r="K192" s="44" t="s">
        <v>2617</v>
      </c>
      <c r="L192" s="46">
        <v>9774907.5500000007</v>
      </c>
      <c r="M192" s="60">
        <v>9479598.3100000005</v>
      </c>
      <c r="N192" s="72">
        <v>132600</v>
      </c>
      <c r="O192" s="47"/>
    </row>
    <row r="193" spans="1:15" ht="152.25" customHeight="1" x14ac:dyDescent="0.25">
      <c r="A193" s="70">
        <v>190</v>
      </c>
      <c r="B193" s="44" t="s">
        <v>2618</v>
      </c>
      <c r="C193" s="44" t="s">
        <v>2619</v>
      </c>
      <c r="D193" s="44" t="s">
        <v>1277</v>
      </c>
      <c r="E193" s="44" t="s">
        <v>901</v>
      </c>
      <c r="F193" s="44" t="s">
        <v>282</v>
      </c>
      <c r="G193" s="44" t="s">
        <v>283</v>
      </c>
      <c r="H193" s="44" t="s">
        <v>1789</v>
      </c>
      <c r="I193" s="45">
        <v>41640</v>
      </c>
      <c r="J193" s="45">
        <v>43921</v>
      </c>
      <c r="K193" s="44" t="s">
        <v>2620</v>
      </c>
      <c r="L193" s="46">
        <v>9061190</v>
      </c>
      <c r="M193" s="60">
        <v>8899445</v>
      </c>
      <c r="N193" s="72">
        <v>251175</v>
      </c>
      <c r="O193" s="47"/>
    </row>
    <row r="194" spans="1:15" ht="72" customHeight="1" x14ac:dyDescent="0.25">
      <c r="A194" s="70">
        <v>191</v>
      </c>
      <c r="B194" s="44" t="s">
        <v>2621</v>
      </c>
      <c r="C194" s="44" t="s">
        <v>2622</v>
      </c>
      <c r="D194" s="44" t="s">
        <v>2623</v>
      </c>
      <c r="E194" s="44" t="s">
        <v>933</v>
      </c>
      <c r="F194" s="44" t="s">
        <v>2624</v>
      </c>
      <c r="G194" s="44" t="s">
        <v>2625</v>
      </c>
      <c r="H194" s="44" t="s">
        <v>2626</v>
      </c>
      <c r="I194" s="45">
        <v>41640</v>
      </c>
      <c r="J194" s="45">
        <v>43646</v>
      </c>
      <c r="K194" s="44" t="s">
        <v>2627</v>
      </c>
      <c r="L194" s="46">
        <v>8649072</v>
      </c>
      <c r="M194" s="60">
        <v>8649072</v>
      </c>
      <c r="N194" s="72">
        <v>351262.5</v>
      </c>
      <c r="O194" s="47"/>
    </row>
    <row r="195" spans="1:15" ht="90.75" customHeight="1" x14ac:dyDescent="0.25">
      <c r="A195" s="70">
        <v>192</v>
      </c>
      <c r="B195" s="44" t="s">
        <v>2628</v>
      </c>
      <c r="C195" s="44" t="s">
        <v>2629</v>
      </c>
      <c r="D195" s="44" t="s">
        <v>2630</v>
      </c>
      <c r="E195" s="44" t="s">
        <v>909</v>
      </c>
      <c r="F195" s="44" t="s">
        <v>2631</v>
      </c>
      <c r="G195" s="44" t="s">
        <v>2632</v>
      </c>
      <c r="H195" s="44" t="s">
        <v>2633</v>
      </c>
      <c r="I195" s="45">
        <v>41640</v>
      </c>
      <c r="J195" s="45">
        <v>44196</v>
      </c>
      <c r="K195" s="44" t="s">
        <v>2634</v>
      </c>
      <c r="L195" s="46">
        <v>5969660.7800000003</v>
      </c>
      <c r="M195" s="60">
        <v>5969537.7800000003</v>
      </c>
      <c r="N195" s="72">
        <v>344250</v>
      </c>
      <c r="O195" s="47"/>
    </row>
    <row r="196" spans="1:15" ht="152.25" customHeight="1" x14ac:dyDescent="0.25">
      <c r="A196" s="70">
        <v>193</v>
      </c>
      <c r="B196" s="44" t="s">
        <v>2635</v>
      </c>
      <c r="C196" s="44" t="s">
        <v>2636</v>
      </c>
      <c r="D196" s="44" t="s">
        <v>1136</v>
      </c>
      <c r="E196" s="44" t="s">
        <v>933</v>
      </c>
      <c r="F196" s="44" t="s">
        <v>257</v>
      </c>
      <c r="G196" s="44" t="s">
        <v>258</v>
      </c>
      <c r="H196" s="44" t="s">
        <v>1159</v>
      </c>
      <c r="I196" s="45">
        <v>41640</v>
      </c>
      <c r="J196" s="45">
        <v>44012</v>
      </c>
      <c r="K196" s="44" t="s">
        <v>2637</v>
      </c>
      <c r="L196" s="46">
        <v>10327061.85</v>
      </c>
      <c r="M196" s="60">
        <v>8541300</v>
      </c>
      <c r="N196" s="72">
        <v>425000</v>
      </c>
      <c r="O196" s="47"/>
    </row>
    <row r="197" spans="1:15" ht="113.25" customHeight="1" x14ac:dyDescent="0.25">
      <c r="A197" s="70">
        <v>194</v>
      </c>
      <c r="B197" s="44" t="s">
        <v>2638</v>
      </c>
      <c r="C197" s="44" t="s">
        <v>2639</v>
      </c>
      <c r="D197" s="44" t="s">
        <v>2640</v>
      </c>
      <c r="E197" s="44" t="s">
        <v>901</v>
      </c>
      <c r="F197" s="44" t="s">
        <v>282</v>
      </c>
      <c r="G197" s="44" t="s">
        <v>2641</v>
      </c>
      <c r="H197" s="44" t="s">
        <v>2642</v>
      </c>
      <c r="I197" s="45">
        <f>I196</f>
        <v>41640</v>
      </c>
      <c r="J197" s="45">
        <v>44012</v>
      </c>
      <c r="K197" s="44" t="s">
        <v>2643</v>
      </c>
      <c r="L197" s="46">
        <v>6601000</v>
      </c>
      <c r="M197" s="60">
        <v>6601000</v>
      </c>
      <c r="N197" s="72">
        <v>323000</v>
      </c>
      <c r="O197" s="47"/>
    </row>
    <row r="198" spans="1:15" ht="113.25" customHeight="1" x14ac:dyDescent="0.25">
      <c r="A198" s="70">
        <v>195</v>
      </c>
      <c r="B198" s="44" t="s">
        <v>3237</v>
      </c>
      <c r="C198" s="44" t="s">
        <v>3238</v>
      </c>
      <c r="D198" s="44" t="s">
        <v>3239</v>
      </c>
      <c r="E198" s="44" t="s">
        <v>906</v>
      </c>
      <c r="F198" s="44" t="s">
        <v>1192</v>
      </c>
      <c r="G198" s="44" t="s">
        <v>1193</v>
      </c>
      <c r="H198" s="44" t="s">
        <v>3240</v>
      </c>
      <c r="I198" s="45">
        <f>I196</f>
        <v>41640</v>
      </c>
      <c r="J198" s="45">
        <v>43951</v>
      </c>
      <c r="K198" s="44" t="s">
        <v>3241</v>
      </c>
      <c r="L198" s="100" t="s">
        <v>3242</v>
      </c>
      <c r="M198" s="60">
        <v>7734506</v>
      </c>
      <c r="N198" s="72">
        <v>3292900</v>
      </c>
      <c r="O198" s="47"/>
    </row>
    <row r="199" spans="1:15" ht="113.25" customHeight="1" x14ac:dyDescent="0.25">
      <c r="A199" s="70">
        <v>196</v>
      </c>
      <c r="B199" s="44" t="s">
        <v>3185</v>
      </c>
      <c r="C199" s="44" t="s">
        <v>3186</v>
      </c>
      <c r="D199" s="44" t="s">
        <v>932</v>
      </c>
      <c r="E199" s="44" t="s">
        <v>145</v>
      </c>
      <c r="F199" s="44" t="s">
        <v>934</v>
      </c>
      <c r="G199" s="44" t="s">
        <v>935</v>
      </c>
      <c r="H199" s="44" t="s">
        <v>1335</v>
      </c>
      <c r="I199" s="45">
        <v>43374</v>
      </c>
      <c r="J199" s="45">
        <v>43524</v>
      </c>
      <c r="K199" s="44" t="s">
        <v>3187</v>
      </c>
      <c r="L199" s="46">
        <v>2787775.8</v>
      </c>
      <c r="M199" s="60">
        <v>2785775.8</v>
      </c>
      <c r="N199" s="72">
        <v>2367909.4300000002</v>
      </c>
      <c r="O199" s="47"/>
    </row>
    <row r="200" spans="1:15" ht="152.25" customHeight="1" x14ac:dyDescent="0.25">
      <c r="A200" s="70">
        <v>197</v>
      </c>
      <c r="B200" s="44" t="s">
        <v>2644</v>
      </c>
      <c r="C200" s="44" t="s">
        <v>2645</v>
      </c>
      <c r="D200" s="44" t="s">
        <v>1512</v>
      </c>
      <c r="E200" s="44" t="s">
        <v>901</v>
      </c>
      <c r="F200" s="44" t="s">
        <v>318</v>
      </c>
      <c r="G200" s="44" t="s">
        <v>319</v>
      </c>
      <c r="H200" s="44" t="s">
        <v>1513</v>
      </c>
      <c r="I200" s="45">
        <v>43158</v>
      </c>
      <c r="J200" s="45">
        <v>43646</v>
      </c>
      <c r="K200" s="44" t="s">
        <v>2646</v>
      </c>
      <c r="L200" s="46">
        <v>13390718.43</v>
      </c>
      <c r="M200" s="60">
        <v>9629899.6099999994</v>
      </c>
      <c r="N200" s="72">
        <v>337492.5</v>
      </c>
      <c r="O200" s="47"/>
    </row>
    <row r="201" spans="1:15" ht="152.25" customHeight="1" x14ac:dyDescent="0.25">
      <c r="A201" s="70">
        <v>198</v>
      </c>
      <c r="B201" s="44" t="s">
        <v>3188</v>
      </c>
      <c r="C201" s="90" t="s">
        <v>3189</v>
      </c>
      <c r="D201" s="90" t="s">
        <v>2744</v>
      </c>
      <c r="E201" s="44" t="s">
        <v>3190</v>
      </c>
      <c r="F201" s="44" t="s">
        <v>2745</v>
      </c>
      <c r="G201" s="44" t="s">
        <v>2746</v>
      </c>
      <c r="H201" s="44" t="s">
        <v>2747</v>
      </c>
      <c r="I201" s="45">
        <v>42736</v>
      </c>
      <c r="J201" s="45">
        <v>43830</v>
      </c>
      <c r="K201" s="44" t="s">
        <v>3192</v>
      </c>
      <c r="L201" s="46">
        <v>12006150.039999999</v>
      </c>
      <c r="M201" s="60">
        <v>10000000</v>
      </c>
      <c r="N201" s="72">
        <v>8500000</v>
      </c>
      <c r="O201" s="47"/>
    </row>
    <row r="202" spans="1:15" ht="152.25" customHeight="1" x14ac:dyDescent="0.25">
      <c r="A202" s="70">
        <v>199</v>
      </c>
      <c r="B202" s="44" t="s">
        <v>2647</v>
      </c>
      <c r="C202" s="44" t="s">
        <v>2648</v>
      </c>
      <c r="D202" s="44" t="s">
        <v>2649</v>
      </c>
      <c r="E202" s="44" t="s">
        <v>3191</v>
      </c>
      <c r="F202" s="44" t="s">
        <v>262</v>
      </c>
      <c r="G202" s="44" t="s">
        <v>263</v>
      </c>
      <c r="H202" s="44" t="s">
        <v>2650</v>
      </c>
      <c r="I202" s="45">
        <v>41640</v>
      </c>
      <c r="J202" s="45">
        <v>43524</v>
      </c>
      <c r="K202" s="44" t="s">
        <v>2651</v>
      </c>
      <c r="L202" s="46">
        <v>493420</v>
      </c>
      <c r="M202" s="60">
        <v>493420</v>
      </c>
      <c r="N202" s="72">
        <v>376550</v>
      </c>
      <c r="O202" s="47"/>
    </row>
    <row r="203" spans="1:15" ht="152.25" customHeight="1" x14ac:dyDescent="0.25">
      <c r="A203" s="70">
        <v>200</v>
      </c>
      <c r="B203" s="44" t="s">
        <v>2351</v>
      </c>
      <c r="C203" s="44" t="s">
        <v>2652</v>
      </c>
      <c r="D203" s="44" t="s">
        <v>927</v>
      </c>
      <c r="E203" s="44" t="s">
        <v>928</v>
      </c>
      <c r="F203" s="44" t="s">
        <v>87</v>
      </c>
      <c r="G203" s="44" t="s">
        <v>88</v>
      </c>
      <c r="H203" s="44" t="s">
        <v>89</v>
      </c>
      <c r="I203" s="45">
        <v>41640</v>
      </c>
      <c r="J203" s="45">
        <v>43646</v>
      </c>
      <c r="K203" s="44" t="s">
        <v>2352</v>
      </c>
      <c r="L203" s="46">
        <v>407750</v>
      </c>
      <c r="M203" s="60">
        <v>407750</v>
      </c>
      <c r="N203" s="72">
        <v>399500</v>
      </c>
      <c r="O203" s="47"/>
    </row>
    <row r="204" spans="1:15" ht="76.5" customHeight="1" x14ac:dyDescent="0.25">
      <c r="A204" s="70">
        <v>201</v>
      </c>
      <c r="B204" s="44" t="s">
        <v>2353</v>
      </c>
      <c r="C204" s="44" t="s">
        <v>2653</v>
      </c>
      <c r="D204" s="44" t="s">
        <v>1778</v>
      </c>
      <c r="E204" s="44" t="s">
        <v>972</v>
      </c>
      <c r="F204" s="44" t="s">
        <v>269</v>
      </c>
      <c r="G204" s="44" t="s">
        <v>270</v>
      </c>
      <c r="H204" s="44" t="s">
        <v>1779</v>
      </c>
      <c r="I204" s="45">
        <v>41640</v>
      </c>
      <c r="J204" s="45">
        <v>43646</v>
      </c>
      <c r="K204" s="44" t="s">
        <v>2354</v>
      </c>
      <c r="L204" s="46">
        <v>156000</v>
      </c>
      <c r="M204" s="60">
        <v>156000</v>
      </c>
      <c r="N204" s="72">
        <v>425000</v>
      </c>
      <c r="O204" s="47"/>
    </row>
    <row r="205" spans="1:15" ht="102.75" customHeight="1" x14ac:dyDescent="0.25">
      <c r="A205" s="70">
        <v>202</v>
      </c>
      <c r="B205" s="44" t="s">
        <v>2654</v>
      </c>
      <c r="C205" s="44" t="s">
        <v>2655</v>
      </c>
      <c r="D205" s="44" t="s">
        <v>991</v>
      </c>
      <c r="E205" s="44" t="s">
        <v>906</v>
      </c>
      <c r="F205" s="44" t="s">
        <v>206</v>
      </c>
      <c r="G205" s="44" t="s">
        <v>207</v>
      </c>
      <c r="H205" s="44" t="s">
        <v>208</v>
      </c>
      <c r="I205" s="45">
        <v>41640</v>
      </c>
      <c r="J205" s="45">
        <v>43646</v>
      </c>
      <c r="K205" s="44" t="s">
        <v>2656</v>
      </c>
      <c r="L205" s="46">
        <v>417000</v>
      </c>
      <c r="M205" s="60">
        <v>417000</v>
      </c>
      <c r="N205" s="72">
        <v>342040</v>
      </c>
      <c r="O205" s="47"/>
    </row>
    <row r="206" spans="1:15" ht="80.25" customHeight="1" x14ac:dyDescent="0.25">
      <c r="A206" s="70">
        <v>203</v>
      </c>
      <c r="B206" s="44" t="s">
        <v>2355</v>
      </c>
      <c r="C206" s="44" t="s">
        <v>2657</v>
      </c>
      <c r="D206" s="44" t="s">
        <v>2356</v>
      </c>
      <c r="E206" s="44" t="s">
        <v>949</v>
      </c>
      <c r="F206" s="44" t="s">
        <v>243</v>
      </c>
      <c r="G206" s="44" t="s">
        <v>244</v>
      </c>
      <c r="H206" s="44" t="s">
        <v>2658</v>
      </c>
      <c r="I206" s="45">
        <v>41640</v>
      </c>
      <c r="J206" s="45">
        <v>43496</v>
      </c>
      <c r="K206" s="44" t="s">
        <v>2357</v>
      </c>
      <c r="L206" s="46">
        <v>295500</v>
      </c>
      <c r="M206" s="60">
        <v>295500</v>
      </c>
      <c r="N206" s="72">
        <v>344250</v>
      </c>
      <c r="O206" s="47"/>
    </row>
    <row r="207" spans="1:15" ht="71.25" customHeight="1" x14ac:dyDescent="0.25">
      <c r="A207" s="70">
        <v>204</v>
      </c>
      <c r="B207" s="44" t="s">
        <v>2659</v>
      </c>
      <c r="C207" s="44" t="s">
        <v>2660</v>
      </c>
      <c r="D207" s="44" t="s">
        <v>2661</v>
      </c>
      <c r="E207" s="44" t="s">
        <v>949</v>
      </c>
      <c r="F207" s="44" t="s">
        <v>428</v>
      </c>
      <c r="G207" s="44" t="s">
        <v>429</v>
      </c>
      <c r="H207" s="44" t="s">
        <v>2662</v>
      </c>
      <c r="I207" s="45">
        <v>41640</v>
      </c>
      <c r="J207" s="45">
        <v>43555</v>
      </c>
      <c r="K207" s="44" t="s">
        <v>2663</v>
      </c>
      <c r="L207" s="46">
        <v>340000</v>
      </c>
      <c r="M207" s="60">
        <v>340000</v>
      </c>
      <c r="N207" s="72">
        <v>411196</v>
      </c>
      <c r="O207" s="47"/>
    </row>
    <row r="208" spans="1:15" ht="73.5" customHeight="1" x14ac:dyDescent="0.25">
      <c r="A208" s="70">
        <v>205</v>
      </c>
      <c r="B208" s="44" t="s">
        <v>2358</v>
      </c>
      <c r="C208" s="44" t="s">
        <v>2664</v>
      </c>
      <c r="D208" s="44" t="s">
        <v>1651</v>
      </c>
      <c r="E208" s="44" t="s">
        <v>923</v>
      </c>
      <c r="F208" s="44" t="s">
        <v>434</v>
      </c>
      <c r="G208" s="44" t="s">
        <v>435</v>
      </c>
      <c r="H208" s="44" t="s">
        <v>1652</v>
      </c>
      <c r="I208" s="45">
        <v>41640</v>
      </c>
      <c r="J208" s="45">
        <v>43646</v>
      </c>
      <c r="K208" s="44" t="s">
        <v>2359</v>
      </c>
      <c r="L208" s="46">
        <v>413250</v>
      </c>
      <c r="M208" s="60">
        <v>413250</v>
      </c>
      <c r="N208" s="72">
        <v>425000</v>
      </c>
      <c r="O208" s="47"/>
    </row>
    <row r="209" spans="1:15" ht="93" customHeight="1" x14ac:dyDescent="0.25">
      <c r="A209" s="70">
        <v>206</v>
      </c>
      <c r="B209" s="44" t="s">
        <v>2665</v>
      </c>
      <c r="C209" s="44" t="s">
        <v>2666</v>
      </c>
      <c r="D209" s="44" t="s">
        <v>1294</v>
      </c>
      <c r="E209" s="44" t="s">
        <v>972</v>
      </c>
      <c r="F209" s="44" t="s">
        <v>163</v>
      </c>
      <c r="G209" s="44" t="s">
        <v>375</v>
      </c>
      <c r="H209" s="44" t="s">
        <v>1327</v>
      </c>
      <c r="I209" s="45">
        <v>41640</v>
      </c>
      <c r="J209" s="45">
        <v>43646</v>
      </c>
      <c r="K209" s="44" t="s">
        <v>2667</v>
      </c>
      <c r="L209" s="46">
        <v>348500</v>
      </c>
      <c r="M209" s="60">
        <v>348500</v>
      </c>
      <c r="N209" s="72">
        <v>398560</v>
      </c>
      <c r="O209" s="47"/>
    </row>
    <row r="210" spans="1:15" ht="78" customHeight="1" x14ac:dyDescent="0.25">
      <c r="A210" s="70">
        <v>207</v>
      </c>
      <c r="B210" s="44" t="s">
        <v>2360</v>
      </c>
      <c r="C210" s="44" t="s">
        <v>2668</v>
      </c>
      <c r="D210" s="44" t="s">
        <v>1573</v>
      </c>
      <c r="E210" s="44" t="s">
        <v>970</v>
      </c>
      <c r="F210" s="44" t="s">
        <v>1574</v>
      </c>
      <c r="G210" s="44" t="s">
        <v>1575</v>
      </c>
      <c r="H210" s="44" t="s">
        <v>1576</v>
      </c>
      <c r="I210" s="45">
        <v>41640</v>
      </c>
      <c r="J210" s="45">
        <v>43646</v>
      </c>
      <c r="K210" s="44" t="s">
        <v>2361</v>
      </c>
      <c r="L210" s="46">
        <v>405000</v>
      </c>
      <c r="M210" s="60">
        <v>405000</v>
      </c>
      <c r="N210" s="72">
        <v>357850</v>
      </c>
      <c r="O210" s="47"/>
    </row>
    <row r="211" spans="1:15" ht="86.25" customHeight="1" x14ac:dyDescent="0.25">
      <c r="A211" s="70">
        <v>208</v>
      </c>
      <c r="B211" s="44" t="s">
        <v>2362</v>
      </c>
      <c r="C211" s="44" t="s">
        <v>2669</v>
      </c>
      <c r="D211" s="44" t="s">
        <v>2363</v>
      </c>
      <c r="E211" s="44" t="s">
        <v>912</v>
      </c>
      <c r="F211" s="44" t="s">
        <v>651</v>
      </c>
      <c r="G211" s="44" t="s">
        <v>652</v>
      </c>
      <c r="H211" s="44" t="s">
        <v>2670</v>
      </c>
      <c r="I211" s="45">
        <v>41640</v>
      </c>
      <c r="J211" s="45">
        <v>43646</v>
      </c>
      <c r="K211" s="44" t="s">
        <v>2364</v>
      </c>
      <c r="L211" s="46">
        <v>500000</v>
      </c>
      <c r="M211" s="60">
        <v>500000</v>
      </c>
      <c r="N211" s="72">
        <v>322150</v>
      </c>
      <c r="O211" s="47"/>
    </row>
    <row r="212" spans="1:15" ht="106.5" customHeight="1" x14ac:dyDescent="0.25">
      <c r="A212" s="70">
        <v>209</v>
      </c>
      <c r="B212" s="44" t="s">
        <v>2671</v>
      </c>
      <c r="C212" s="44" t="s">
        <v>2672</v>
      </c>
      <c r="D212" s="44" t="s">
        <v>2673</v>
      </c>
      <c r="E212" s="44" t="s">
        <v>920</v>
      </c>
      <c r="F212" s="44" t="s">
        <v>2674</v>
      </c>
      <c r="G212" s="44" t="s">
        <v>2675</v>
      </c>
      <c r="H212" s="44" t="s">
        <v>2676</v>
      </c>
      <c r="I212" s="45">
        <v>41640</v>
      </c>
      <c r="J212" s="45">
        <v>43646</v>
      </c>
      <c r="K212" s="44" t="s">
        <v>2677</v>
      </c>
      <c r="L212" s="46">
        <v>252000</v>
      </c>
      <c r="M212" s="60">
        <v>252000</v>
      </c>
      <c r="N212" s="72">
        <v>184180</v>
      </c>
      <c r="O212" s="47"/>
    </row>
    <row r="213" spans="1:15" ht="75.75" customHeight="1" x14ac:dyDescent="0.25">
      <c r="A213" s="70">
        <v>210</v>
      </c>
      <c r="B213" s="44" t="s">
        <v>2678</v>
      </c>
      <c r="C213" s="44" t="s">
        <v>2679</v>
      </c>
      <c r="D213" s="44" t="s">
        <v>1148</v>
      </c>
      <c r="E213" s="44" t="s">
        <v>909</v>
      </c>
      <c r="F213" s="44" t="s">
        <v>72</v>
      </c>
      <c r="G213" s="44" t="s">
        <v>327</v>
      </c>
      <c r="H213" s="44" t="s">
        <v>1163</v>
      </c>
      <c r="I213" s="45">
        <v>41640</v>
      </c>
      <c r="J213" s="45">
        <v>43646</v>
      </c>
      <c r="K213" s="44" t="s">
        <v>2680</v>
      </c>
      <c r="L213" s="46">
        <v>374755</v>
      </c>
      <c r="M213" s="60">
        <v>374755</v>
      </c>
      <c r="N213" s="72">
        <v>335325</v>
      </c>
      <c r="O213" s="47"/>
    </row>
    <row r="214" spans="1:15" ht="97.5" customHeight="1" x14ac:dyDescent="0.25">
      <c r="A214" s="70">
        <v>211</v>
      </c>
      <c r="B214" s="44" t="s">
        <v>2681</v>
      </c>
      <c r="C214" s="44" t="s">
        <v>2682</v>
      </c>
      <c r="D214" s="44" t="s">
        <v>2345</v>
      </c>
      <c r="E214" s="44" t="s">
        <v>906</v>
      </c>
      <c r="F214" s="44" t="s">
        <v>246</v>
      </c>
      <c r="G214" s="44" t="s">
        <v>247</v>
      </c>
      <c r="H214" s="44" t="s">
        <v>2542</v>
      </c>
      <c r="I214" s="45">
        <v>41640</v>
      </c>
      <c r="J214" s="45">
        <v>43646</v>
      </c>
      <c r="K214" s="44" t="s">
        <v>2683</v>
      </c>
      <c r="L214" s="46">
        <v>485000</v>
      </c>
      <c r="M214" s="60">
        <v>485000</v>
      </c>
      <c r="N214" s="72">
        <v>416075</v>
      </c>
      <c r="O214" s="47"/>
    </row>
    <row r="215" spans="1:15" ht="98.25" customHeight="1" x14ac:dyDescent="0.25">
      <c r="A215" s="70">
        <v>212</v>
      </c>
      <c r="B215" s="44" t="s">
        <v>2365</v>
      </c>
      <c r="C215" s="44" t="s">
        <v>2684</v>
      </c>
      <c r="D215" s="44" t="s">
        <v>968</v>
      </c>
      <c r="E215" s="44" t="s">
        <v>928</v>
      </c>
      <c r="F215" s="44" t="s">
        <v>588</v>
      </c>
      <c r="G215" s="44" t="s">
        <v>589</v>
      </c>
      <c r="H215" s="44" t="s">
        <v>969</v>
      </c>
      <c r="I215" s="45">
        <v>41640</v>
      </c>
      <c r="J215" s="45">
        <v>43646</v>
      </c>
      <c r="K215" s="44" t="s">
        <v>2366</v>
      </c>
      <c r="L215" s="46">
        <v>380000</v>
      </c>
      <c r="M215" s="60">
        <v>380000</v>
      </c>
      <c r="N215" s="72">
        <v>159920</v>
      </c>
      <c r="O215" s="47"/>
    </row>
    <row r="216" spans="1:15" ht="87" customHeight="1" x14ac:dyDescent="0.25">
      <c r="A216" s="70">
        <v>213</v>
      </c>
      <c r="B216" s="44" t="s">
        <v>2685</v>
      </c>
      <c r="C216" s="44" t="s">
        <v>2686</v>
      </c>
      <c r="D216" s="44" t="s">
        <v>2687</v>
      </c>
      <c r="E216" s="44" t="s">
        <v>923</v>
      </c>
      <c r="F216" s="44" t="s">
        <v>924</v>
      </c>
      <c r="G216" s="44" t="s">
        <v>925</v>
      </c>
      <c r="H216" s="44" t="s">
        <v>2688</v>
      </c>
      <c r="I216" s="45">
        <v>41640</v>
      </c>
      <c r="J216" s="45">
        <v>43646</v>
      </c>
      <c r="K216" s="44" t="s">
        <v>2689</v>
      </c>
      <c r="L216" s="46">
        <v>416185.84</v>
      </c>
      <c r="M216" s="60">
        <v>416185.84</v>
      </c>
      <c r="N216" s="72">
        <v>373558.4</v>
      </c>
      <c r="O216" s="47"/>
    </row>
    <row r="217" spans="1:15" ht="132.75" customHeight="1" x14ac:dyDescent="0.25">
      <c r="A217" s="70">
        <v>214</v>
      </c>
      <c r="B217" s="44" t="s">
        <v>2690</v>
      </c>
      <c r="C217" s="44" t="s">
        <v>2691</v>
      </c>
      <c r="D217" s="44" t="s">
        <v>2692</v>
      </c>
      <c r="E217" s="44" t="s">
        <v>909</v>
      </c>
      <c r="F217" s="44" t="s">
        <v>2693</v>
      </c>
      <c r="G217" s="44" t="s">
        <v>2694</v>
      </c>
      <c r="H217" s="44" t="s">
        <v>2695</v>
      </c>
      <c r="I217" s="45">
        <v>41640</v>
      </c>
      <c r="J217" s="45">
        <v>43646</v>
      </c>
      <c r="K217" s="44" t="s">
        <v>2696</v>
      </c>
      <c r="L217" s="46">
        <v>400000</v>
      </c>
      <c r="M217" s="60">
        <v>400000</v>
      </c>
      <c r="N217" s="72">
        <v>399500</v>
      </c>
      <c r="O217" s="47"/>
    </row>
    <row r="218" spans="1:15" ht="100.5" customHeight="1" x14ac:dyDescent="0.25">
      <c r="A218" s="70">
        <v>215</v>
      </c>
      <c r="B218" s="44" t="s">
        <v>2367</v>
      </c>
      <c r="C218" s="44" t="s">
        <v>2697</v>
      </c>
      <c r="D218" s="44" t="s">
        <v>2368</v>
      </c>
      <c r="E218" s="44" t="s">
        <v>933</v>
      </c>
      <c r="F218" s="44" t="s">
        <v>2369</v>
      </c>
      <c r="G218" s="44" t="s">
        <v>2370</v>
      </c>
      <c r="H218" s="44" t="s">
        <v>1669</v>
      </c>
      <c r="I218" s="45">
        <v>41640</v>
      </c>
      <c r="J218" s="45">
        <v>43555</v>
      </c>
      <c r="K218" s="44" t="s">
        <v>2371</v>
      </c>
      <c r="L218" s="46">
        <v>397050</v>
      </c>
      <c r="M218" s="60">
        <v>397050</v>
      </c>
      <c r="N218" s="72">
        <v>375700</v>
      </c>
      <c r="O218" s="47"/>
    </row>
    <row r="219" spans="1:15" ht="101.25" customHeight="1" x14ac:dyDescent="0.25">
      <c r="A219" s="70">
        <v>216</v>
      </c>
      <c r="B219" s="44" t="s">
        <v>2698</v>
      </c>
      <c r="C219" s="44" t="s">
        <v>2699</v>
      </c>
      <c r="D219" s="44" t="s">
        <v>1879</v>
      </c>
      <c r="E219" s="44" t="s">
        <v>920</v>
      </c>
      <c r="F219" s="44" t="s">
        <v>167</v>
      </c>
      <c r="G219" s="44" t="s">
        <v>1880</v>
      </c>
      <c r="H219" s="44" t="s">
        <v>1881</v>
      </c>
      <c r="I219" s="45">
        <v>41640</v>
      </c>
      <c r="J219" s="45">
        <v>43251</v>
      </c>
      <c r="K219" s="44" t="s">
        <v>2700</v>
      </c>
      <c r="L219" s="46">
        <v>342712</v>
      </c>
      <c r="M219" s="60">
        <v>342712</v>
      </c>
      <c r="N219" s="72">
        <v>208250</v>
      </c>
      <c r="O219" s="47"/>
    </row>
    <row r="220" spans="1:15" ht="77.25" customHeight="1" x14ac:dyDescent="0.25">
      <c r="A220" s="70">
        <v>217</v>
      </c>
      <c r="B220" s="44" t="s">
        <v>2701</v>
      </c>
      <c r="C220" s="44" t="s">
        <v>2702</v>
      </c>
      <c r="D220" s="44" t="s">
        <v>2703</v>
      </c>
      <c r="E220" s="44" t="s">
        <v>970</v>
      </c>
      <c r="F220" s="44" t="s">
        <v>2704</v>
      </c>
      <c r="G220" s="44" t="s">
        <v>2705</v>
      </c>
      <c r="H220" s="44" t="s">
        <v>2706</v>
      </c>
      <c r="I220" s="45">
        <v>41640</v>
      </c>
      <c r="J220" s="45">
        <v>43646</v>
      </c>
      <c r="K220" s="44" t="s">
        <v>2707</v>
      </c>
      <c r="L220" s="46">
        <v>364500</v>
      </c>
      <c r="M220" s="60">
        <v>364500</v>
      </c>
      <c r="N220" s="72">
        <v>158950</v>
      </c>
      <c r="O220" s="47"/>
    </row>
    <row r="221" spans="1:15" ht="152.25" customHeight="1" x14ac:dyDescent="0.25">
      <c r="A221" s="70">
        <v>218</v>
      </c>
      <c r="B221" s="44" t="s">
        <v>2372</v>
      </c>
      <c r="C221" s="44" t="s">
        <v>2708</v>
      </c>
      <c r="D221" s="44" t="s">
        <v>932</v>
      </c>
      <c r="E221" s="44" t="s">
        <v>933</v>
      </c>
      <c r="F221" s="44" t="s">
        <v>934</v>
      </c>
      <c r="G221" s="44" t="s">
        <v>935</v>
      </c>
      <c r="H221" s="44" t="s">
        <v>1335</v>
      </c>
      <c r="I221" s="45">
        <v>41640</v>
      </c>
      <c r="J221" s="45">
        <v>43646</v>
      </c>
      <c r="K221" s="44" t="s">
        <v>2373</v>
      </c>
      <c r="L221" s="46">
        <v>443000</v>
      </c>
      <c r="M221" s="60">
        <v>443000</v>
      </c>
      <c r="N221" s="72">
        <v>409062.5</v>
      </c>
      <c r="O221" s="47"/>
    </row>
    <row r="222" spans="1:15" ht="86.25" customHeight="1" x14ac:dyDescent="0.25">
      <c r="A222" s="70">
        <v>219</v>
      </c>
      <c r="B222" s="44" t="s">
        <v>2374</v>
      </c>
      <c r="C222" s="44" t="s">
        <v>2709</v>
      </c>
      <c r="D222" s="44" t="s">
        <v>2375</v>
      </c>
      <c r="E222" s="44" t="s">
        <v>923</v>
      </c>
      <c r="F222" s="44" t="s">
        <v>384</v>
      </c>
      <c r="G222" s="44" t="s">
        <v>385</v>
      </c>
      <c r="H222" s="44" t="s">
        <v>2468</v>
      </c>
      <c r="I222" s="45">
        <v>41640</v>
      </c>
      <c r="J222" s="45">
        <v>43646</v>
      </c>
      <c r="K222" s="44" t="s">
        <v>2376</v>
      </c>
      <c r="L222" s="46">
        <v>470000</v>
      </c>
      <c r="M222" s="60">
        <v>470000</v>
      </c>
      <c r="N222" s="72">
        <v>425000</v>
      </c>
      <c r="O222" s="47"/>
    </row>
    <row r="223" spans="1:15" ht="152.25" customHeight="1" x14ac:dyDescent="0.25">
      <c r="A223" s="70">
        <v>220</v>
      </c>
      <c r="B223" s="44" t="s">
        <v>2377</v>
      </c>
      <c r="C223" s="44" t="s">
        <v>2710</v>
      </c>
      <c r="D223" s="44" t="s">
        <v>1731</v>
      </c>
      <c r="E223" s="44" t="s">
        <v>970</v>
      </c>
      <c r="F223" s="44" t="s">
        <v>306</v>
      </c>
      <c r="G223" s="44" t="s">
        <v>307</v>
      </c>
      <c r="H223" s="44" t="s">
        <v>1732</v>
      </c>
      <c r="I223" s="45">
        <v>41640</v>
      </c>
      <c r="J223" s="45">
        <v>43646</v>
      </c>
      <c r="K223" s="44" t="s">
        <v>2378</v>
      </c>
      <c r="L223" s="46">
        <v>500000</v>
      </c>
      <c r="M223" s="60">
        <v>500000</v>
      </c>
      <c r="N223" s="72">
        <v>236257.5</v>
      </c>
      <c r="O223" s="47"/>
    </row>
    <row r="224" spans="1:15" ht="111.75" customHeight="1" x14ac:dyDescent="0.25">
      <c r="A224" s="70">
        <v>221</v>
      </c>
      <c r="B224" s="44" t="s">
        <v>2711</v>
      </c>
      <c r="C224" s="44" t="s">
        <v>2712</v>
      </c>
      <c r="D224" s="44" t="s">
        <v>2514</v>
      </c>
      <c r="E224" s="44" t="s">
        <v>909</v>
      </c>
      <c r="F224" s="44" t="s">
        <v>141</v>
      </c>
      <c r="G224" s="44" t="s">
        <v>142</v>
      </c>
      <c r="H224" s="44" t="s">
        <v>143</v>
      </c>
      <c r="I224" s="45">
        <v>41640</v>
      </c>
      <c r="J224" s="45">
        <v>43524</v>
      </c>
      <c r="K224" s="44" t="s">
        <v>2713</v>
      </c>
      <c r="L224" s="46">
        <v>358900</v>
      </c>
      <c r="M224" s="60">
        <v>358900</v>
      </c>
      <c r="N224" s="72" t="s">
        <v>2474</v>
      </c>
      <c r="O224" s="47"/>
    </row>
    <row r="225" spans="1:15" ht="152.25" customHeight="1" x14ac:dyDescent="0.25">
      <c r="A225" s="70">
        <v>222</v>
      </c>
      <c r="B225" s="44" t="s">
        <v>2379</v>
      </c>
      <c r="C225" s="44" t="s">
        <v>2714</v>
      </c>
      <c r="D225" s="44" t="s">
        <v>2715</v>
      </c>
      <c r="E225" s="44" t="s">
        <v>928</v>
      </c>
      <c r="F225" s="44" t="s">
        <v>811</v>
      </c>
      <c r="G225" s="44" t="s">
        <v>96</v>
      </c>
      <c r="H225" s="44" t="s">
        <v>97</v>
      </c>
      <c r="I225" s="45">
        <v>41640</v>
      </c>
      <c r="J225" s="45">
        <v>43646</v>
      </c>
      <c r="K225" s="44" t="s">
        <v>2380</v>
      </c>
      <c r="L225" s="46">
        <v>402400</v>
      </c>
      <c r="M225" s="60">
        <v>402400</v>
      </c>
      <c r="N225" s="72">
        <v>425000</v>
      </c>
      <c r="O225" s="47"/>
    </row>
    <row r="226" spans="1:15" ht="152.25" customHeight="1" x14ac:dyDescent="0.25">
      <c r="A226" s="70">
        <v>223</v>
      </c>
      <c r="B226" s="44" t="s">
        <v>2716</v>
      </c>
      <c r="C226" s="44" t="s">
        <v>2717</v>
      </c>
      <c r="D226" s="44" t="s">
        <v>2718</v>
      </c>
      <c r="E226" s="44" t="s">
        <v>933</v>
      </c>
      <c r="F226" s="44" t="s">
        <v>354</v>
      </c>
      <c r="G226" s="44" t="s">
        <v>355</v>
      </c>
      <c r="H226" s="44" t="s">
        <v>2719</v>
      </c>
      <c r="I226" s="45">
        <v>41640</v>
      </c>
      <c r="J226" s="45">
        <v>43646</v>
      </c>
      <c r="K226" s="44" t="s">
        <v>2720</v>
      </c>
      <c r="L226" s="46">
        <v>241100</v>
      </c>
      <c r="M226" s="60">
        <v>241100</v>
      </c>
      <c r="N226" s="72">
        <v>335240</v>
      </c>
      <c r="O226" s="47"/>
    </row>
    <row r="227" spans="1:15" ht="152.25" customHeight="1" x14ac:dyDescent="0.25">
      <c r="A227" s="70">
        <v>224</v>
      </c>
      <c r="B227" s="44" t="s">
        <v>2381</v>
      </c>
      <c r="C227" s="44" t="s">
        <v>2721</v>
      </c>
      <c r="D227" s="44" t="s">
        <v>1121</v>
      </c>
      <c r="E227" s="44" t="s">
        <v>896</v>
      </c>
      <c r="F227" s="44" t="s">
        <v>44</v>
      </c>
      <c r="G227" s="44" t="s">
        <v>330</v>
      </c>
      <c r="H227" s="44" t="s">
        <v>1154</v>
      </c>
      <c r="I227" s="45">
        <v>41640</v>
      </c>
      <c r="J227" s="45">
        <v>43738</v>
      </c>
      <c r="K227" s="44" t="s">
        <v>2382</v>
      </c>
      <c r="L227" s="46">
        <v>405000</v>
      </c>
      <c r="M227" s="60">
        <v>405000</v>
      </c>
      <c r="N227" s="72">
        <v>308125</v>
      </c>
      <c r="O227" s="47"/>
    </row>
    <row r="228" spans="1:15" ht="105.75" customHeight="1" x14ac:dyDescent="0.25">
      <c r="A228" s="70">
        <v>225</v>
      </c>
      <c r="B228" s="44" t="s">
        <v>2383</v>
      </c>
      <c r="C228" s="44" t="s">
        <v>2722</v>
      </c>
      <c r="D228" s="44" t="s">
        <v>1485</v>
      </c>
      <c r="E228" s="44" t="s">
        <v>906</v>
      </c>
      <c r="F228" s="44" t="s">
        <v>54</v>
      </c>
      <c r="G228" s="44" t="s">
        <v>55</v>
      </c>
      <c r="H228" s="44" t="s">
        <v>56</v>
      </c>
      <c r="I228" s="45">
        <v>41640</v>
      </c>
      <c r="J228" s="45">
        <v>43646</v>
      </c>
      <c r="K228" s="44" t="s">
        <v>2384</v>
      </c>
      <c r="L228" s="46">
        <v>483760</v>
      </c>
      <c r="M228" s="60">
        <v>483760</v>
      </c>
      <c r="N228" s="72">
        <v>339994.9</v>
      </c>
      <c r="O228" s="47"/>
    </row>
    <row r="229" spans="1:15" ht="117.75" customHeight="1" x14ac:dyDescent="0.25">
      <c r="A229" s="70">
        <v>226</v>
      </c>
      <c r="B229" s="44" t="s">
        <v>2385</v>
      </c>
      <c r="C229" s="44" t="s">
        <v>2723</v>
      </c>
      <c r="D229" s="44" t="s">
        <v>2386</v>
      </c>
      <c r="E229" s="44" t="s">
        <v>923</v>
      </c>
      <c r="F229" s="44" t="s">
        <v>884</v>
      </c>
      <c r="G229" s="44" t="s">
        <v>885</v>
      </c>
      <c r="H229" s="44" t="s">
        <v>1948</v>
      </c>
      <c r="I229" s="45">
        <v>41640</v>
      </c>
      <c r="J229" s="45">
        <v>43646</v>
      </c>
      <c r="K229" s="44" t="s">
        <v>2387</v>
      </c>
      <c r="L229" s="46">
        <v>500000</v>
      </c>
      <c r="M229" s="60">
        <v>500000</v>
      </c>
      <c r="N229" s="72">
        <v>343825</v>
      </c>
      <c r="O229" s="47"/>
    </row>
    <row r="230" spans="1:15" ht="75.75" customHeight="1" x14ac:dyDescent="0.25">
      <c r="A230" s="70">
        <v>227</v>
      </c>
      <c r="B230" s="44" t="s">
        <v>2724</v>
      </c>
      <c r="C230" s="44" t="s">
        <v>2725</v>
      </c>
      <c r="D230" s="44" t="s">
        <v>1629</v>
      </c>
      <c r="E230" s="44" t="s">
        <v>896</v>
      </c>
      <c r="F230" s="44" t="s">
        <v>502</v>
      </c>
      <c r="G230" s="44" t="s">
        <v>503</v>
      </c>
      <c r="H230" s="44" t="s">
        <v>1630</v>
      </c>
      <c r="I230" s="45">
        <v>41640</v>
      </c>
      <c r="J230" s="45">
        <v>43646</v>
      </c>
      <c r="K230" s="44" t="s">
        <v>2726</v>
      </c>
      <c r="L230" s="46">
        <v>353500</v>
      </c>
      <c r="M230" s="60">
        <v>353500</v>
      </c>
      <c r="N230" s="72">
        <v>364501.25</v>
      </c>
      <c r="O230" s="47"/>
    </row>
    <row r="231" spans="1:15" ht="93.75" customHeight="1" x14ac:dyDescent="0.25">
      <c r="A231" s="70">
        <v>228</v>
      </c>
      <c r="B231" s="44" t="s">
        <v>2388</v>
      </c>
      <c r="C231" s="44" t="s">
        <v>2727</v>
      </c>
      <c r="D231" s="44" t="s">
        <v>2389</v>
      </c>
      <c r="E231" s="44" t="s">
        <v>909</v>
      </c>
      <c r="F231" s="44" t="s">
        <v>112</v>
      </c>
      <c r="G231" s="44" t="s">
        <v>113</v>
      </c>
      <c r="H231" s="44" t="s">
        <v>114</v>
      </c>
      <c r="I231" s="45">
        <v>41640</v>
      </c>
      <c r="J231" s="45">
        <v>43646</v>
      </c>
      <c r="K231" s="44" t="s">
        <v>2390</v>
      </c>
      <c r="L231" s="46">
        <v>498200</v>
      </c>
      <c r="M231" s="60">
        <v>498200</v>
      </c>
      <c r="N231" s="72">
        <v>303875</v>
      </c>
      <c r="O231" s="47"/>
    </row>
    <row r="232" spans="1:15" ht="112.5" customHeight="1" x14ac:dyDescent="0.25">
      <c r="A232" s="70">
        <v>229</v>
      </c>
      <c r="B232" s="44" t="s">
        <v>2728</v>
      </c>
      <c r="C232" s="44" t="s">
        <v>2729</v>
      </c>
      <c r="D232" s="44" t="s">
        <v>2730</v>
      </c>
      <c r="E232" s="44" t="s">
        <v>906</v>
      </c>
      <c r="F232" s="44" t="s">
        <v>284</v>
      </c>
      <c r="G232" s="44" t="s">
        <v>285</v>
      </c>
      <c r="H232" s="44" t="s">
        <v>2731</v>
      </c>
      <c r="I232" s="45">
        <v>41640</v>
      </c>
      <c r="J232" s="45">
        <v>43616</v>
      </c>
      <c r="K232" s="44" t="s">
        <v>2732</v>
      </c>
      <c r="L232" s="46">
        <v>337700</v>
      </c>
      <c r="M232" s="60">
        <v>337700</v>
      </c>
      <c r="N232" s="72">
        <v>285940</v>
      </c>
      <c r="O232" s="47"/>
    </row>
    <row r="233" spans="1:15" ht="71.25" customHeight="1" x14ac:dyDescent="0.25">
      <c r="A233" s="70">
        <v>230</v>
      </c>
      <c r="B233" s="44" t="s">
        <v>2391</v>
      </c>
      <c r="C233" s="44" t="s">
        <v>2733</v>
      </c>
      <c r="D233" s="44" t="s">
        <v>2392</v>
      </c>
      <c r="E233" s="44" t="s">
        <v>912</v>
      </c>
      <c r="F233" s="44" t="s">
        <v>302</v>
      </c>
      <c r="G233" s="44" t="s">
        <v>303</v>
      </c>
      <c r="H233" s="44" t="s">
        <v>1570</v>
      </c>
      <c r="I233" s="45">
        <v>41640</v>
      </c>
      <c r="J233" s="45">
        <v>43555</v>
      </c>
      <c r="K233" s="44" t="s">
        <v>2393</v>
      </c>
      <c r="L233" s="46">
        <v>421000</v>
      </c>
      <c r="M233" s="60">
        <v>421000</v>
      </c>
      <c r="N233" s="72">
        <v>377315</v>
      </c>
      <c r="O233" s="47"/>
    </row>
    <row r="234" spans="1:15" ht="66" customHeight="1" x14ac:dyDescent="0.25">
      <c r="A234" s="70">
        <v>231</v>
      </c>
      <c r="B234" s="44" t="s">
        <v>2734</v>
      </c>
      <c r="C234" s="44" t="s">
        <v>2735</v>
      </c>
      <c r="D234" s="44" t="s">
        <v>1769</v>
      </c>
      <c r="E234" s="44" t="s">
        <v>909</v>
      </c>
      <c r="F234" s="44" t="s">
        <v>1106</v>
      </c>
      <c r="G234" s="44" t="s">
        <v>1107</v>
      </c>
      <c r="H234" s="44" t="s">
        <v>1151</v>
      </c>
      <c r="I234" s="45">
        <v>41640</v>
      </c>
      <c r="J234" s="45">
        <v>43646</v>
      </c>
      <c r="K234" s="44" t="s">
        <v>2736</v>
      </c>
      <c r="L234" s="46">
        <v>296000</v>
      </c>
      <c r="M234" s="60">
        <v>296000</v>
      </c>
      <c r="N234" s="73">
        <v>368050</v>
      </c>
      <c r="O234" s="47"/>
    </row>
    <row r="235" spans="1:15" ht="96.75" customHeight="1" x14ac:dyDescent="0.25">
      <c r="A235" s="70">
        <v>232</v>
      </c>
      <c r="B235" s="44" t="s">
        <v>2394</v>
      </c>
      <c r="C235" s="44" t="s">
        <v>2737</v>
      </c>
      <c r="D235" s="44" t="s">
        <v>2395</v>
      </c>
      <c r="E235" s="44" t="s">
        <v>928</v>
      </c>
      <c r="F235" s="44" t="s">
        <v>399</v>
      </c>
      <c r="G235" s="44" t="s">
        <v>400</v>
      </c>
      <c r="H235" s="44" t="s">
        <v>1774</v>
      </c>
      <c r="I235" s="45">
        <v>41640</v>
      </c>
      <c r="J235" s="45">
        <v>43646</v>
      </c>
      <c r="K235" s="44" t="s">
        <v>2396</v>
      </c>
      <c r="L235" s="46">
        <v>379000</v>
      </c>
      <c r="M235" s="60">
        <v>379000</v>
      </c>
      <c r="N235" s="62">
        <v>37762100</v>
      </c>
      <c r="O235" s="47"/>
    </row>
    <row r="236" spans="1:15" ht="67.5" x14ac:dyDescent="0.25">
      <c r="A236" s="70">
        <v>233</v>
      </c>
      <c r="B236" s="44" t="s">
        <v>2738</v>
      </c>
      <c r="C236" s="44" t="s">
        <v>2739</v>
      </c>
      <c r="D236" s="44" t="s">
        <v>1701</v>
      </c>
      <c r="E236" s="44" t="s">
        <v>949</v>
      </c>
      <c r="F236" s="44" t="s">
        <v>137</v>
      </c>
      <c r="G236" s="44" t="s">
        <v>138</v>
      </c>
      <c r="H236" s="44" t="s">
        <v>139</v>
      </c>
      <c r="I236" s="45">
        <v>41640</v>
      </c>
      <c r="J236" s="45">
        <v>43646</v>
      </c>
      <c r="K236" s="44" t="s">
        <v>2740</v>
      </c>
      <c r="L236" s="46">
        <v>357500</v>
      </c>
      <c r="M236" s="60">
        <v>357500</v>
      </c>
      <c r="N236" s="62">
        <v>9313743.8000000007</v>
      </c>
      <c r="O236" s="47"/>
    </row>
    <row r="237" spans="1:15" ht="76.5" customHeight="1" x14ac:dyDescent="0.25">
      <c r="A237" s="70">
        <v>234</v>
      </c>
      <c r="B237" s="44" t="s">
        <v>2397</v>
      </c>
      <c r="C237" s="44" t="s">
        <v>2741</v>
      </c>
      <c r="D237" s="44" t="s">
        <v>1507</v>
      </c>
      <c r="E237" s="44" t="s">
        <v>909</v>
      </c>
      <c r="F237" s="44" t="s">
        <v>520</v>
      </c>
      <c r="G237" s="44" t="s">
        <v>521</v>
      </c>
      <c r="H237" s="44" t="s">
        <v>1508</v>
      </c>
      <c r="I237" s="45">
        <v>41640</v>
      </c>
      <c r="J237" s="45">
        <v>43646</v>
      </c>
      <c r="K237" s="44" t="s">
        <v>2398</v>
      </c>
      <c r="L237" s="46">
        <v>230225</v>
      </c>
      <c r="M237" s="60">
        <v>230225</v>
      </c>
      <c r="N237" s="62">
        <v>12750000</v>
      </c>
      <c r="O237" s="47"/>
    </row>
    <row r="238" spans="1:15" ht="86.25" customHeight="1" x14ac:dyDescent="0.25">
      <c r="A238" s="70">
        <v>235</v>
      </c>
      <c r="B238" s="44" t="s">
        <v>2742</v>
      </c>
      <c r="C238" s="44" t="s">
        <v>2743</v>
      </c>
      <c r="D238" s="44" t="s">
        <v>2744</v>
      </c>
      <c r="E238" s="44" t="s">
        <v>949</v>
      </c>
      <c r="F238" s="44" t="s">
        <v>2745</v>
      </c>
      <c r="G238" s="44" t="s">
        <v>2746</v>
      </c>
      <c r="H238" s="44" t="s">
        <v>2747</v>
      </c>
      <c r="I238" s="45">
        <v>41640</v>
      </c>
      <c r="J238" s="45">
        <v>43555</v>
      </c>
      <c r="K238" s="44" t="s">
        <v>2748</v>
      </c>
      <c r="L238" s="46">
        <v>423000</v>
      </c>
      <c r="M238" s="60">
        <v>423000</v>
      </c>
      <c r="N238" s="62">
        <v>2380000</v>
      </c>
      <c r="O238" s="47"/>
    </row>
    <row r="239" spans="1:15" ht="56.25" x14ac:dyDescent="0.25">
      <c r="A239" s="70">
        <v>236</v>
      </c>
      <c r="B239" s="44" t="s">
        <v>2399</v>
      </c>
      <c r="C239" s="44" t="s">
        <v>2749</v>
      </c>
      <c r="D239" s="44" t="s">
        <v>2400</v>
      </c>
      <c r="E239" s="44" t="s">
        <v>896</v>
      </c>
      <c r="F239" s="44" t="s">
        <v>313</v>
      </c>
      <c r="G239" s="44" t="s">
        <v>314</v>
      </c>
      <c r="H239" s="44" t="s">
        <v>2750</v>
      </c>
      <c r="I239" s="45">
        <v>41640</v>
      </c>
      <c r="J239" s="45">
        <v>43644</v>
      </c>
      <c r="K239" s="44" t="s">
        <v>2401</v>
      </c>
      <c r="L239" s="46">
        <v>394500</v>
      </c>
      <c r="M239" s="60">
        <v>394500</v>
      </c>
      <c r="N239" s="62">
        <v>8345935.7199999997</v>
      </c>
      <c r="O239" s="47"/>
    </row>
    <row r="240" spans="1:15" ht="75" customHeight="1" x14ac:dyDescent="0.25">
      <c r="A240" s="70">
        <v>237</v>
      </c>
      <c r="B240" s="44" t="s">
        <v>2402</v>
      </c>
      <c r="C240" s="44" t="s">
        <v>2751</v>
      </c>
      <c r="D240" s="44" t="s">
        <v>2403</v>
      </c>
      <c r="E240" s="44" t="s">
        <v>912</v>
      </c>
      <c r="F240" s="44" t="s">
        <v>2404</v>
      </c>
      <c r="G240" s="44" t="s">
        <v>2405</v>
      </c>
      <c r="H240" s="44" t="s">
        <v>2469</v>
      </c>
      <c r="I240" s="45">
        <v>41640</v>
      </c>
      <c r="J240" s="45">
        <v>43646</v>
      </c>
      <c r="K240" s="44" t="s">
        <v>2406</v>
      </c>
      <c r="L240" s="46">
        <v>489500</v>
      </c>
      <c r="M240" s="60">
        <v>489500</v>
      </c>
      <c r="N240" s="62">
        <v>10805534.640000001</v>
      </c>
      <c r="O240" s="47"/>
    </row>
    <row r="241" spans="1:15" ht="67.5" x14ac:dyDescent="0.25">
      <c r="A241" s="70">
        <v>238</v>
      </c>
      <c r="B241" s="44" t="s">
        <v>2752</v>
      </c>
      <c r="C241" s="44" t="s">
        <v>2753</v>
      </c>
      <c r="D241" s="44" t="s">
        <v>995</v>
      </c>
      <c r="E241" s="44" t="s">
        <v>920</v>
      </c>
      <c r="F241" s="44" t="s">
        <v>220</v>
      </c>
      <c r="G241" s="44" t="s">
        <v>221</v>
      </c>
      <c r="H241" s="44" t="s">
        <v>222</v>
      </c>
      <c r="I241" s="45">
        <v>41640</v>
      </c>
      <c r="J241" s="45">
        <v>43646</v>
      </c>
      <c r="K241" s="44" t="s">
        <v>2754</v>
      </c>
      <c r="L241" s="46">
        <v>272500</v>
      </c>
      <c r="M241" s="60">
        <v>272500</v>
      </c>
      <c r="N241" s="62">
        <v>6927939.3899999997</v>
      </c>
      <c r="O241" s="47"/>
    </row>
    <row r="242" spans="1:15" ht="81.75" customHeight="1" x14ac:dyDescent="0.25">
      <c r="A242" s="70">
        <v>239</v>
      </c>
      <c r="B242" s="44" t="s">
        <v>2407</v>
      </c>
      <c r="C242" s="44" t="s">
        <v>2755</v>
      </c>
      <c r="D242" s="44" t="s">
        <v>2408</v>
      </c>
      <c r="E242" s="44" t="s">
        <v>909</v>
      </c>
      <c r="F242" s="44" t="s">
        <v>2409</v>
      </c>
      <c r="G242" s="44" t="s">
        <v>2410</v>
      </c>
      <c r="H242" s="44" t="s">
        <v>2470</v>
      </c>
      <c r="I242" s="45">
        <v>41640</v>
      </c>
      <c r="J242" s="45">
        <v>43646</v>
      </c>
      <c r="K242" s="44" t="s">
        <v>2411</v>
      </c>
      <c r="L242" s="46">
        <v>199900</v>
      </c>
      <c r="M242" s="60">
        <v>199900</v>
      </c>
      <c r="N242" s="62">
        <v>4278775</v>
      </c>
      <c r="O242" s="47"/>
    </row>
    <row r="243" spans="1:15" ht="67.5" x14ac:dyDescent="0.25">
      <c r="A243" s="70">
        <v>240</v>
      </c>
      <c r="B243" s="44" t="s">
        <v>2756</v>
      </c>
      <c r="C243" s="44" t="s">
        <v>2757</v>
      </c>
      <c r="D243" s="44" t="s">
        <v>992</v>
      </c>
      <c r="E243" s="44" t="s">
        <v>928</v>
      </c>
      <c r="F243" s="44" t="s">
        <v>210</v>
      </c>
      <c r="G243" s="44" t="s">
        <v>211</v>
      </c>
      <c r="H243" s="44" t="s">
        <v>212</v>
      </c>
      <c r="I243" s="45">
        <v>41640</v>
      </c>
      <c r="J243" s="45">
        <v>43646</v>
      </c>
      <c r="K243" s="44" t="s">
        <v>2758</v>
      </c>
      <c r="L243" s="46">
        <v>434000</v>
      </c>
      <c r="M243" s="60">
        <v>434000</v>
      </c>
      <c r="N243" s="62">
        <v>2992000</v>
      </c>
      <c r="O243" s="47"/>
    </row>
    <row r="244" spans="1:15" ht="67.5" customHeight="1" x14ac:dyDescent="0.25">
      <c r="A244" s="70">
        <v>241</v>
      </c>
      <c r="B244" s="44" t="s">
        <v>2412</v>
      </c>
      <c r="C244" s="44" t="s">
        <v>2759</v>
      </c>
      <c r="D244" s="44" t="s">
        <v>1660</v>
      </c>
      <c r="E244" s="44" t="s">
        <v>909</v>
      </c>
      <c r="F244" s="44" t="s">
        <v>1661</v>
      </c>
      <c r="G244" s="44" t="s">
        <v>1662</v>
      </c>
      <c r="H244" s="44" t="s">
        <v>1663</v>
      </c>
      <c r="I244" s="45">
        <v>41640</v>
      </c>
      <c r="J244" s="45">
        <v>43646</v>
      </c>
      <c r="K244" s="44" t="s">
        <v>2413</v>
      </c>
      <c r="L244" s="46">
        <v>466948</v>
      </c>
      <c r="M244" s="60">
        <v>466948</v>
      </c>
      <c r="N244" s="62">
        <v>11377714.939999999</v>
      </c>
      <c r="O244" s="47"/>
    </row>
    <row r="245" spans="1:15" ht="93.75" customHeight="1" x14ac:dyDescent="0.25">
      <c r="A245" s="70">
        <v>242</v>
      </c>
      <c r="B245" s="44" t="s">
        <v>2760</v>
      </c>
      <c r="C245" s="44" t="s">
        <v>2761</v>
      </c>
      <c r="D245" s="44" t="s">
        <v>2762</v>
      </c>
      <c r="E245" s="44" t="s">
        <v>928</v>
      </c>
      <c r="F245" s="44" t="s">
        <v>287</v>
      </c>
      <c r="G245" s="44" t="s">
        <v>359</v>
      </c>
      <c r="H245" s="44" t="s">
        <v>2763</v>
      </c>
      <c r="I245" s="45">
        <v>41640</v>
      </c>
      <c r="J245" s="45">
        <v>43646</v>
      </c>
      <c r="K245" s="44" t="s">
        <v>2764</v>
      </c>
      <c r="L245" s="46">
        <v>340000</v>
      </c>
      <c r="M245" s="60">
        <v>340000</v>
      </c>
      <c r="N245" s="62">
        <v>11757676.91</v>
      </c>
      <c r="O245" s="47"/>
    </row>
    <row r="246" spans="1:15" ht="45" x14ac:dyDescent="0.25">
      <c r="A246" s="70">
        <v>243</v>
      </c>
      <c r="B246" s="44" t="s">
        <v>2765</v>
      </c>
      <c r="C246" s="44" t="s">
        <v>2766</v>
      </c>
      <c r="D246" s="44" t="s">
        <v>2767</v>
      </c>
      <c r="E246" s="44" t="s">
        <v>909</v>
      </c>
      <c r="F246" s="44" t="s">
        <v>2768</v>
      </c>
      <c r="G246" s="44" t="s">
        <v>2769</v>
      </c>
      <c r="H246" s="44" t="s">
        <v>2770</v>
      </c>
      <c r="I246" s="45">
        <v>41640</v>
      </c>
      <c r="J246" s="45">
        <v>43646</v>
      </c>
      <c r="K246" s="44" t="s">
        <v>2771</v>
      </c>
      <c r="L246" s="46">
        <v>400080</v>
      </c>
      <c r="M246" s="60">
        <v>400080</v>
      </c>
      <c r="N246" s="62">
        <v>3740930.98</v>
      </c>
      <c r="O246" s="47"/>
    </row>
    <row r="247" spans="1:15" ht="101.25" x14ac:dyDescent="0.25">
      <c r="A247" s="70">
        <v>244</v>
      </c>
      <c r="B247" s="44" t="s">
        <v>2772</v>
      </c>
      <c r="C247" s="44" t="s">
        <v>2773</v>
      </c>
      <c r="D247" s="44" t="s">
        <v>1448</v>
      </c>
      <c r="E247" s="44" t="s">
        <v>949</v>
      </c>
      <c r="F247" s="44" t="s">
        <v>510</v>
      </c>
      <c r="G247" s="44" t="s">
        <v>511</v>
      </c>
      <c r="H247" s="44" t="s">
        <v>1449</v>
      </c>
      <c r="I247" s="45">
        <v>41640</v>
      </c>
      <c r="J247" s="45">
        <v>43585</v>
      </c>
      <c r="K247" s="44" t="s">
        <v>2774</v>
      </c>
      <c r="L247" s="46">
        <v>368000</v>
      </c>
      <c r="M247" s="60">
        <v>368000</v>
      </c>
      <c r="N247" s="62">
        <v>12305069.199999999</v>
      </c>
      <c r="O247" s="47"/>
    </row>
    <row r="248" spans="1:15" ht="85.5" customHeight="1" x14ac:dyDescent="0.25">
      <c r="A248" s="70">
        <v>245</v>
      </c>
      <c r="B248" s="44" t="s">
        <v>2775</v>
      </c>
      <c r="C248" s="44" t="s">
        <v>2776</v>
      </c>
      <c r="D248" s="44" t="s">
        <v>2777</v>
      </c>
      <c r="E248" s="44" t="s">
        <v>920</v>
      </c>
      <c r="F248" s="44" t="s">
        <v>2778</v>
      </c>
      <c r="G248" s="44" t="s">
        <v>2779</v>
      </c>
      <c r="H248" s="44" t="s">
        <v>2780</v>
      </c>
      <c r="I248" s="45">
        <v>41640</v>
      </c>
      <c r="J248" s="45">
        <v>43599</v>
      </c>
      <c r="K248" s="44" t="s">
        <v>2781</v>
      </c>
      <c r="L248" s="46">
        <v>413200</v>
      </c>
      <c r="M248" s="60">
        <v>413200</v>
      </c>
      <c r="N248" s="62">
        <v>12188652.609999999</v>
      </c>
      <c r="O248" s="47"/>
    </row>
    <row r="249" spans="1:15" ht="82.5" customHeight="1" x14ac:dyDescent="0.25">
      <c r="A249" s="70">
        <v>246</v>
      </c>
      <c r="B249" s="44" t="s">
        <v>2782</v>
      </c>
      <c r="C249" s="44" t="s">
        <v>2783</v>
      </c>
      <c r="D249" s="44" t="s">
        <v>2784</v>
      </c>
      <c r="E249" s="44" t="s">
        <v>930</v>
      </c>
      <c r="F249" s="44" t="s">
        <v>2785</v>
      </c>
      <c r="G249" s="44" t="s">
        <v>2786</v>
      </c>
      <c r="H249" s="44" t="s">
        <v>2787</v>
      </c>
      <c r="I249" s="45">
        <v>41640</v>
      </c>
      <c r="J249" s="45">
        <v>43646</v>
      </c>
      <c r="K249" s="44" t="s">
        <v>2788</v>
      </c>
      <c r="L249" s="46">
        <v>484500</v>
      </c>
      <c r="M249" s="60">
        <v>484500</v>
      </c>
      <c r="N249" s="62">
        <v>12750000</v>
      </c>
      <c r="O249" s="47"/>
    </row>
    <row r="250" spans="1:15" ht="62.25" customHeight="1" x14ac:dyDescent="0.25">
      <c r="A250" s="70">
        <v>247</v>
      </c>
      <c r="B250" s="44" t="s">
        <v>2789</v>
      </c>
      <c r="C250" s="44" t="s">
        <v>2790</v>
      </c>
      <c r="D250" s="44" t="s">
        <v>2791</v>
      </c>
      <c r="E250" s="44" t="s">
        <v>920</v>
      </c>
      <c r="F250" s="44" t="s">
        <v>2792</v>
      </c>
      <c r="G250" s="44" t="s">
        <v>2793</v>
      </c>
      <c r="H250" s="44" t="s">
        <v>2794</v>
      </c>
      <c r="I250" s="45">
        <v>41640</v>
      </c>
      <c r="J250" s="45">
        <v>43646</v>
      </c>
      <c r="K250" s="44" t="s">
        <v>2795</v>
      </c>
      <c r="L250" s="46">
        <v>347500</v>
      </c>
      <c r="M250" s="60">
        <v>347500</v>
      </c>
      <c r="N250" s="62">
        <v>12750000</v>
      </c>
      <c r="O250" s="47"/>
    </row>
    <row r="251" spans="1:15" ht="79.5" customHeight="1" x14ac:dyDescent="0.25">
      <c r="A251" s="70">
        <v>248</v>
      </c>
      <c r="B251" s="44" t="s">
        <v>2414</v>
      </c>
      <c r="C251" s="44" t="s">
        <v>2796</v>
      </c>
      <c r="D251" s="44" t="s">
        <v>2415</v>
      </c>
      <c r="E251" s="44" t="s">
        <v>928</v>
      </c>
      <c r="F251" s="44" t="s">
        <v>497</v>
      </c>
      <c r="G251" s="44" t="s">
        <v>498</v>
      </c>
      <c r="H251" s="44" t="s">
        <v>2471</v>
      </c>
      <c r="I251" s="45">
        <v>41640</v>
      </c>
      <c r="J251" s="45">
        <v>43646</v>
      </c>
      <c r="K251" s="44" t="s">
        <v>2797</v>
      </c>
      <c r="L251" s="46">
        <v>470000</v>
      </c>
      <c r="M251" s="60">
        <v>470000</v>
      </c>
      <c r="N251" s="61">
        <v>1120280</v>
      </c>
      <c r="O251" s="47"/>
    </row>
    <row r="252" spans="1:15" ht="90" x14ac:dyDescent="0.25">
      <c r="A252" s="70">
        <v>249</v>
      </c>
      <c r="B252" s="44" t="s">
        <v>2416</v>
      </c>
      <c r="C252" s="44" t="s">
        <v>2798</v>
      </c>
      <c r="D252" s="44" t="s">
        <v>2417</v>
      </c>
      <c r="E252" s="44" t="s">
        <v>972</v>
      </c>
      <c r="F252" s="44" t="s">
        <v>163</v>
      </c>
      <c r="G252" s="44" t="s">
        <v>2418</v>
      </c>
      <c r="H252" s="44" t="s">
        <v>2472</v>
      </c>
      <c r="I252" s="45">
        <v>41640</v>
      </c>
      <c r="J252" s="45">
        <v>43646</v>
      </c>
      <c r="K252" s="44" t="s">
        <v>2419</v>
      </c>
      <c r="L252" s="46">
        <v>442000</v>
      </c>
      <c r="M252" s="60">
        <v>442000</v>
      </c>
      <c r="N252" s="61">
        <v>4697773.08</v>
      </c>
      <c r="O252" s="47"/>
    </row>
    <row r="253" spans="1:15" ht="93" customHeight="1" x14ac:dyDescent="0.25">
      <c r="A253" s="70">
        <v>250</v>
      </c>
      <c r="B253" s="44" t="s">
        <v>2799</v>
      </c>
      <c r="C253" s="44" t="s">
        <v>2800</v>
      </c>
      <c r="D253" s="44" t="s">
        <v>2801</v>
      </c>
      <c r="E253" s="44" t="s">
        <v>912</v>
      </c>
      <c r="F253" s="44" t="s">
        <v>1012</v>
      </c>
      <c r="G253" s="44" t="s">
        <v>1013</v>
      </c>
      <c r="H253" s="44" t="s">
        <v>1014</v>
      </c>
      <c r="I253" s="45">
        <v>41640</v>
      </c>
      <c r="J253" s="45">
        <v>43636</v>
      </c>
      <c r="K253" s="44" t="s">
        <v>2802</v>
      </c>
      <c r="L253" s="46">
        <v>475000</v>
      </c>
      <c r="M253" s="60">
        <v>475000</v>
      </c>
      <c r="N253" s="61">
        <v>12750000</v>
      </c>
      <c r="O253" s="47"/>
    </row>
    <row r="254" spans="1:15" ht="63.75" customHeight="1" x14ac:dyDescent="0.25">
      <c r="A254" s="70">
        <v>251</v>
      </c>
      <c r="B254" s="44" t="s">
        <v>2803</v>
      </c>
      <c r="C254" s="44" t="s">
        <v>2804</v>
      </c>
      <c r="D254" s="44" t="s">
        <v>2805</v>
      </c>
      <c r="E254" s="44" t="s">
        <v>1809</v>
      </c>
      <c r="F254" s="44" t="s">
        <v>2806</v>
      </c>
      <c r="G254" s="44" t="s">
        <v>2807</v>
      </c>
      <c r="H254" s="44" t="s">
        <v>2808</v>
      </c>
      <c r="I254" s="45">
        <v>41640</v>
      </c>
      <c r="J254" s="45">
        <v>43646</v>
      </c>
      <c r="K254" s="44" t="s">
        <v>2809</v>
      </c>
      <c r="L254" s="46">
        <v>293500</v>
      </c>
      <c r="M254" s="60">
        <v>293500</v>
      </c>
      <c r="N254" s="61">
        <v>6648106.2800000003</v>
      </c>
      <c r="O254" s="47"/>
    </row>
    <row r="255" spans="1:15" ht="108" customHeight="1" x14ac:dyDescent="0.25">
      <c r="A255" s="70">
        <v>252</v>
      </c>
      <c r="B255" s="44" t="s">
        <v>2420</v>
      </c>
      <c r="C255" s="44" t="s">
        <v>2810</v>
      </c>
      <c r="D255" s="44" t="s">
        <v>2421</v>
      </c>
      <c r="E255" s="44" t="s">
        <v>894</v>
      </c>
      <c r="F255" s="44" t="s">
        <v>515</v>
      </c>
      <c r="G255" s="44" t="s">
        <v>516</v>
      </c>
      <c r="H255" s="44" t="s">
        <v>2811</v>
      </c>
      <c r="I255" s="45">
        <v>41640</v>
      </c>
      <c r="J255" s="45">
        <v>43646</v>
      </c>
      <c r="K255" s="44" t="s">
        <v>2422</v>
      </c>
      <c r="L255" s="46">
        <v>245000</v>
      </c>
      <c r="M255" s="60">
        <v>245000</v>
      </c>
      <c r="N255" s="61">
        <v>2973123.01</v>
      </c>
      <c r="O255" s="47"/>
    </row>
    <row r="256" spans="1:15" ht="67.5" x14ac:dyDescent="0.25">
      <c r="A256" s="70">
        <v>253</v>
      </c>
      <c r="B256" s="44" t="s">
        <v>2423</v>
      </c>
      <c r="C256" s="44" t="s">
        <v>2812</v>
      </c>
      <c r="D256" s="44" t="s">
        <v>2424</v>
      </c>
      <c r="E256" s="44" t="s">
        <v>923</v>
      </c>
      <c r="F256" s="44" t="s">
        <v>2425</v>
      </c>
      <c r="G256" s="44" t="s">
        <v>2426</v>
      </c>
      <c r="H256" s="44" t="s">
        <v>2813</v>
      </c>
      <c r="I256" s="45">
        <v>41640</v>
      </c>
      <c r="J256" s="45">
        <v>43646</v>
      </c>
      <c r="K256" s="44" t="s">
        <v>2427</v>
      </c>
      <c r="L256" s="46">
        <v>187000</v>
      </c>
      <c r="M256" s="60">
        <v>187000</v>
      </c>
      <c r="N256" s="61">
        <v>10026778.68</v>
      </c>
      <c r="O256" s="47"/>
    </row>
    <row r="257" spans="1:15" ht="90" x14ac:dyDescent="0.25">
      <c r="A257" s="70">
        <v>254</v>
      </c>
      <c r="B257" s="44" t="s">
        <v>2814</v>
      </c>
      <c r="C257" s="44" t="s">
        <v>2815</v>
      </c>
      <c r="D257" s="44" t="s">
        <v>1131</v>
      </c>
      <c r="E257" s="44" t="s">
        <v>939</v>
      </c>
      <c r="F257" s="44" t="s">
        <v>1133</v>
      </c>
      <c r="G257" s="44" t="s">
        <v>1134</v>
      </c>
      <c r="H257" s="44" t="s">
        <v>1158</v>
      </c>
      <c r="I257" s="45">
        <v>41640</v>
      </c>
      <c r="J257" s="45">
        <v>43646</v>
      </c>
      <c r="K257" s="44" t="s">
        <v>2816</v>
      </c>
      <c r="L257" s="46">
        <v>458750</v>
      </c>
      <c r="M257" s="60">
        <v>458750</v>
      </c>
      <c r="N257" s="61">
        <v>915858</v>
      </c>
      <c r="O257" s="47"/>
    </row>
    <row r="258" spans="1:15" ht="87" customHeight="1" x14ac:dyDescent="0.25">
      <c r="A258" s="70">
        <v>255</v>
      </c>
      <c r="B258" s="44" t="s">
        <v>2817</v>
      </c>
      <c r="C258" s="44" t="s">
        <v>2818</v>
      </c>
      <c r="D258" s="44" t="s">
        <v>1523</v>
      </c>
      <c r="E258" s="44" t="s">
        <v>970</v>
      </c>
      <c r="F258" s="44" t="s">
        <v>1524</v>
      </c>
      <c r="G258" s="44" t="s">
        <v>1525</v>
      </c>
      <c r="H258" s="44" t="s">
        <v>1526</v>
      </c>
      <c r="I258" s="45">
        <v>41640</v>
      </c>
      <c r="J258" s="45">
        <v>43646</v>
      </c>
      <c r="K258" s="44" t="s">
        <v>2819</v>
      </c>
      <c r="L258" s="46">
        <v>385500</v>
      </c>
      <c r="M258" s="60">
        <v>385500</v>
      </c>
      <c r="N258" s="61">
        <v>1218560</v>
      </c>
      <c r="O258" s="47"/>
    </row>
    <row r="259" spans="1:15" ht="45" x14ac:dyDescent="0.25">
      <c r="A259" s="70">
        <v>256</v>
      </c>
      <c r="B259" s="44" t="s">
        <v>2428</v>
      </c>
      <c r="C259" s="44" t="s">
        <v>2820</v>
      </c>
      <c r="D259" s="44" t="s">
        <v>1636</v>
      </c>
      <c r="E259" s="44" t="s">
        <v>894</v>
      </c>
      <c r="F259" s="44" t="s">
        <v>1637</v>
      </c>
      <c r="G259" s="44" t="s">
        <v>1638</v>
      </c>
      <c r="H259" s="44" t="s">
        <v>2473</v>
      </c>
      <c r="I259" s="45">
        <v>41640</v>
      </c>
      <c r="J259" s="45">
        <v>43616</v>
      </c>
      <c r="K259" s="44" t="s">
        <v>2429</v>
      </c>
      <c r="L259" s="46">
        <v>481250</v>
      </c>
      <c r="M259" s="60">
        <v>481250</v>
      </c>
      <c r="N259" s="61">
        <v>1240250.3</v>
      </c>
      <c r="O259" s="47"/>
    </row>
    <row r="260" spans="1:15" ht="101.25" x14ac:dyDescent="0.25">
      <c r="A260" s="70">
        <v>257</v>
      </c>
      <c r="B260" s="44" t="s">
        <v>2821</v>
      </c>
      <c r="C260" s="44" t="s">
        <v>2822</v>
      </c>
      <c r="D260" s="44" t="s">
        <v>1529</v>
      </c>
      <c r="E260" s="44" t="s">
        <v>928</v>
      </c>
      <c r="F260" s="44" t="s">
        <v>404</v>
      </c>
      <c r="G260" s="44" t="s">
        <v>405</v>
      </c>
      <c r="H260" s="44" t="s">
        <v>2823</v>
      </c>
      <c r="I260" s="45">
        <v>41640</v>
      </c>
      <c r="J260" s="45">
        <v>43646</v>
      </c>
      <c r="K260" s="44" t="s">
        <v>2824</v>
      </c>
      <c r="L260" s="46">
        <v>490000</v>
      </c>
      <c r="M260" s="60">
        <v>490000</v>
      </c>
      <c r="N260" s="61">
        <v>11848965.6</v>
      </c>
      <c r="O260" s="47"/>
    </row>
    <row r="261" spans="1:15" ht="62.25" customHeight="1" x14ac:dyDescent="0.25">
      <c r="A261" s="70">
        <v>258</v>
      </c>
      <c r="B261" s="44" t="s">
        <v>2430</v>
      </c>
      <c r="C261" s="44" t="s">
        <v>2825</v>
      </c>
      <c r="D261" s="44" t="s">
        <v>2431</v>
      </c>
      <c r="E261" s="44" t="s">
        <v>930</v>
      </c>
      <c r="F261" s="44" t="s">
        <v>2432</v>
      </c>
      <c r="G261" s="44" t="s">
        <v>2433</v>
      </c>
      <c r="H261" s="44" t="s">
        <v>122</v>
      </c>
      <c r="I261" s="45">
        <v>41640</v>
      </c>
      <c r="J261" s="45">
        <v>43646</v>
      </c>
      <c r="K261" s="44" t="s">
        <v>2434</v>
      </c>
      <c r="L261" s="46">
        <v>500000</v>
      </c>
      <c r="M261" s="60">
        <v>500000</v>
      </c>
      <c r="N261" s="61">
        <v>11918280</v>
      </c>
      <c r="O261" s="47"/>
    </row>
    <row r="262" spans="1:15" ht="79.5" customHeight="1" x14ac:dyDescent="0.25">
      <c r="A262" s="70">
        <v>259</v>
      </c>
      <c r="B262" s="44" t="s">
        <v>2826</v>
      </c>
      <c r="C262" s="44" t="s">
        <v>2827</v>
      </c>
      <c r="D262" s="44" t="s">
        <v>1416</v>
      </c>
      <c r="E262" s="44" t="s">
        <v>920</v>
      </c>
      <c r="F262" s="44" t="s">
        <v>167</v>
      </c>
      <c r="G262" s="44" t="s">
        <v>253</v>
      </c>
      <c r="H262" s="44" t="s">
        <v>1160</v>
      </c>
      <c r="I262" s="45">
        <v>41640</v>
      </c>
      <c r="J262" s="45">
        <v>43646</v>
      </c>
      <c r="K262" s="44" t="s">
        <v>3162</v>
      </c>
      <c r="L262" s="46">
        <v>380070</v>
      </c>
      <c r="M262" s="60">
        <v>380070</v>
      </c>
      <c r="N262" s="61">
        <v>12531618.33</v>
      </c>
      <c r="O262" s="47"/>
    </row>
    <row r="263" spans="1:15" ht="99" customHeight="1" x14ac:dyDescent="0.25">
      <c r="A263" s="70">
        <v>260</v>
      </c>
      <c r="B263" s="44" t="s">
        <v>2435</v>
      </c>
      <c r="C263" s="44" t="s">
        <v>2828</v>
      </c>
      <c r="D263" s="44" t="s">
        <v>1727</v>
      </c>
      <c r="E263" s="44" t="s">
        <v>912</v>
      </c>
      <c r="F263" s="44" t="s">
        <v>183</v>
      </c>
      <c r="G263" s="44" t="s">
        <v>184</v>
      </c>
      <c r="H263" s="44" t="s">
        <v>185</v>
      </c>
      <c r="I263" s="45">
        <v>41640</v>
      </c>
      <c r="J263" s="45">
        <v>43585</v>
      </c>
      <c r="K263" s="44" t="s">
        <v>2436</v>
      </c>
      <c r="L263" s="46">
        <v>277950</v>
      </c>
      <c r="M263" s="60">
        <v>277950</v>
      </c>
      <c r="N263" s="61">
        <v>12257800.119999999</v>
      </c>
      <c r="O263" s="47"/>
    </row>
    <row r="264" spans="1:15" ht="78.75" x14ac:dyDescent="0.25">
      <c r="A264" s="70">
        <v>261</v>
      </c>
      <c r="B264" s="44" t="s">
        <v>2829</v>
      </c>
      <c r="C264" s="44" t="s">
        <v>2830</v>
      </c>
      <c r="D264" s="44" t="s">
        <v>1123</v>
      </c>
      <c r="E264" s="44" t="s">
        <v>939</v>
      </c>
      <c r="F264" s="44" t="s">
        <v>333</v>
      </c>
      <c r="G264" s="44" t="s">
        <v>846</v>
      </c>
      <c r="H264" s="44" t="s">
        <v>1155</v>
      </c>
      <c r="I264" s="45">
        <v>41640</v>
      </c>
      <c r="J264" s="45">
        <v>43555</v>
      </c>
      <c r="K264" s="44" t="s">
        <v>2831</v>
      </c>
      <c r="L264" s="46">
        <v>286900</v>
      </c>
      <c r="M264" s="60">
        <v>286900</v>
      </c>
      <c r="N264" s="61">
        <v>4830550</v>
      </c>
      <c r="O264" s="47"/>
    </row>
    <row r="265" spans="1:15" ht="90" x14ac:dyDescent="0.25">
      <c r="A265" s="70">
        <v>262</v>
      </c>
      <c r="B265" s="44" t="s">
        <v>2832</v>
      </c>
      <c r="C265" s="44" t="s">
        <v>2833</v>
      </c>
      <c r="D265" s="44" t="s">
        <v>2834</v>
      </c>
      <c r="E265" s="44" t="s">
        <v>894</v>
      </c>
      <c r="F265" s="44" t="s">
        <v>413</v>
      </c>
      <c r="G265" s="44" t="s">
        <v>414</v>
      </c>
      <c r="H265" s="44" t="s">
        <v>2835</v>
      </c>
      <c r="I265" s="45">
        <v>41640</v>
      </c>
      <c r="J265" s="45">
        <v>43646</v>
      </c>
      <c r="K265" s="44" t="s">
        <v>2836</v>
      </c>
      <c r="L265" s="46">
        <v>496180</v>
      </c>
      <c r="M265" s="60">
        <v>496180</v>
      </c>
      <c r="N265" s="61">
        <v>10482232.210000001</v>
      </c>
      <c r="O265" s="47"/>
    </row>
    <row r="266" spans="1:15" ht="135" x14ac:dyDescent="0.25">
      <c r="A266" s="70">
        <v>263</v>
      </c>
      <c r="B266" s="44" t="s">
        <v>2437</v>
      </c>
      <c r="C266" s="44" t="s">
        <v>2837</v>
      </c>
      <c r="D266" s="44" t="s">
        <v>2438</v>
      </c>
      <c r="E266" s="44" t="s">
        <v>928</v>
      </c>
      <c r="F266" s="44" t="s">
        <v>2439</v>
      </c>
      <c r="G266" s="44" t="s">
        <v>2440</v>
      </c>
      <c r="H266" s="44" t="s">
        <v>2475</v>
      </c>
      <c r="I266" s="45">
        <v>41640</v>
      </c>
      <c r="J266" s="45">
        <v>43616</v>
      </c>
      <c r="K266" s="44" t="s">
        <v>2441</v>
      </c>
      <c r="L266" s="46">
        <v>420000</v>
      </c>
      <c r="M266" s="60">
        <v>420000</v>
      </c>
      <c r="N266" s="61">
        <v>3668306.32</v>
      </c>
      <c r="O266" s="47"/>
    </row>
    <row r="267" spans="1:15" ht="33.75" x14ac:dyDescent="0.25">
      <c r="A267" s="70">
        <v>264</v>
      </c>
      <c r="B267" s="44" t="s">
        <v>2442</v>
      </c>
      <c r="C267" s="44" t="s">
        <v>2838</v>
      </c>
      <c r="D267" s="44" t="s">
        <v>989</v>
      </c>
      <c r="E267" s="44" t="s">
        <v>930</v>
      </c>
      <c r="F267" s="44" t="s">
        <v>197</v>
      </c>
      <c r="G267" s="44" t="s">
        <v>198</v>
      </c>
      <c r="H267" s="44" t="s">
        <v>199</v>
      </c>
      <c r="I267" s="45">
        <v>41640</v>
      </c>
      <c r="J267" s="45">
        <v>43646</v>
      </c>
      <c r="K267" s="44" t="s">
        <v>2443</v>
      </c>
      <c r="L267" s="46">
        <v>550000</v>
      </c>
      <c r="M267" s="60">
        <v>500000</v>
      </c>
      <c r="N267" s="61">
        <v>3560201.91</v>
      </c>
      <c r="O267" s="47"/>
    </row>
    <row r="268" spans="1:15" ht="63" customHeight="1" x14ac:dyDescent="0.25">
      <c r="A268" s="70">
        <v>265</v>
      </c>
      <c r="B268" s="44" t="s">
        <v>2444</v>
      </c>
      <c r="C268" s="44" t="s">
        <v>2839</v>
      </c>
      <c r="D268" s="44" t="s">
        <v>998</v>
      </c>
      <c r="E268" s="44" t="s">
        <v>912</v>
      </c>
      <c r="F268" s="44" t="s">
        <v>234</v>
      </c>
      <c r="G268" s="44" t="s">
        <v>235</v>
      </c>
      <c r="H268" s="44" t="s">
        <v>236</v>
      </c>
      <c r="I268" s="45">
        <v>41640</v>
      </c>
      <c r="J268" s="45">
        <v>43616</v>
      </c>
      <c r="K268" s="44" t="s">
        <v>2445</v>
      </c>
      <c r="L268" s="46">
        <v>394400</v>
      </c>
      <c r="M268" s="60">
        <v>394400</v>
      </c>
      <c r="N268" s="61">
        <v>5544975</v>
      </c>
      <c r="O268" s="47"/>
    </row>
    <row r="269" spans="1:15" ht="105" customHeight="1" x14ac:dyDescent="0.25">
      <c r="A269" s="70">
        <v>266</v>
      </c>
      <c r="B269" s="44" t="s">
        <v>2840</v>
      </c>
      <c r="C269" s="44" t="s">
        <v>2841</v>
      </c>
      <c r="D269" s="44" t="s">
        <v>2842</v>
      </c>
      <c r="E269" s="44" t="s">
        <v>894</v>
      </c>
      <c r="F269" s="44" t="s">
        <v>553</v>
      </c>
      <c r="G269" s="44" t="s">
        <v>554</v>
      </c>
      <c r="H269" s="44" t="s">
        <v>2843</v>
      </c>
      <c r="I269" s="45">
        <v>41640</v>
      </c>
      <c r="J269" s="45">
        <v>43616</v>
      </c>
      <c r="K269" s="44" t="s">
        <v>2844</v>
      </c>
      <c r="L269" s="46">
        <v>301600</v>
      </c>
      <c r="M269" s="60">
        <v>301600</v>
      </c>
      <c r="N269" s="61">
        <v>4371166.6500000004</v>
      </c>
      <c r="O269" s="47"/>
    </row>
    <row r="270" spans="1:15" ht="146.25" x14ac:dyDescent="0.25">
      <c r="A270" s="70">
        <v>267</v>
      </c>
      <c r="B270" s="44" t="s">
        <v>2845</v>
      </c>
      <c r="C270" s="44" t="s">
        <v>2846</v>
      </c>
      <c r="D270" s="44" t="s">
        <v>2847</v>
      </c>
      <c r="E270" s="44" t="s">
        <v>909</v>
      </c>
      <c r="F270" s="44" t="s">
        <v>646</v>
      </c>
      <c r="G270" s="44" t="s">
        <v>647</v>
      </c>
      <c r="H270" s="44" t="s">
        <v>2848</v>
      </c>
      <c r="I270" s="45">
        <v>41640</v>
      </c>
      <c r="J270" s="45">
        <v>43646</v>
      </c>
      <c r="K270" s="44" t="s">
        <v>2849</v>
      </c>
      <c r="L270" s="46">
        <v>500000</v>
      </c>
      <c r="M270" s="60">
        <v>500000</v>
      </c>
      <c r="N270" s="61">
        <v>5994033.5899999999</v>
      </c>
      <c r="O270" s="47"/>
    </row>
    <row r="271" spans="1:15" ht="126" customHeight="1" x14ac:dyDescent="0.25">
      <c r="A271" s="70">
        <v>268</v>
      </c>
      <c r="B271" s="44" t="s">
        <v>2850</v>
      </c>
      <c r="C271" s="44" t="s">
        <v>2851</v>
      </c>
      <c r="D271" s="44" t="s">
        <v>1666</v>
      </c>
      <c r="E271" s="44" t="s">
        <v>901</v>
      </c>
      <c r="F271" s="44" t="s">
        <v>1667</v>
      </c>
      <c r="G271" s="44" t="s">
        <v>1668</v>
      </c>
      <c r="H271" s="44" t="s">
        <v>1669</v>
      </c>
      <c r="I271" s="45">
        <v>41640</v>
      </c>
      <c r="J271" s="45">
        <v>43646</v>
      </c>
      <c r="K271" s="44" t="s">
        <v>2852</v>
      </c>
      <c r="L271" s="46">
        <v>477820</v>
      </c>
      <c r="M271" s="60">
        <v>477820</v>
      </c>
      <c r="N271" s="61">
        <v>5872210.8300000001</v>
      </c>
      <c r="O271" s="47"/>
    </row>
    <row r="272" spans="1:15" ht="107.25" customHeight="1" x14ac:dyDescent="0.25">
      <c r="A272" s="70">
        <v>269</v>
      </c>
      <c r="B272" s="44" t="s">
        <v>2446</v>
      </c>
      <c r="C272" s="44" t="s">
        <v>2853</v>
      </c>
      <c r="D272" s="44" t="s">
        <v>911</v>
      </c>
      <c r="E272" s="44" t="s">
        <v>912</v>
      </c>
      <c r="F272" s="44" t="s">
        <v>68</v>
      </c>
      <c r="G272" s="44" t="s">
        <v>69</v>
      </c>
      <c r="H272" s="44" t="s">
        <v>70</v>
      </c>
      <c r="I272" s="45">
        <v>41640</v>
      </c>
      <c r="J272" s="45">
        <v>43646</v>
      </c>
      <c r="K272" s="44" t="s">
        <v>2447</v>
      </c>
      <c r="L272" s="46">
        <v>362500</v>
      </c>
      <c r="M272" s="60">
        <v>362500</v>
      </c>
      <c r="N272" s="61">
        <v>4011801.81</v>
      </c>
      <c r="O272" s="47"/>
    </row>
    <row r="273" spans="1:15" ht="67.5" x14ac:dyDescent="0.25">
      <c r="A273" s="70">
        <v>270</v>
      </c>
      <c r="B273" s="44" t="s">
        <v>2854</v>
      </c>
      <c r="C273" s="44" t="s">
        <v>2855</v>
      </c>
      <c r="D273" s="44" t="s">
        <v>1553</v>
      </c>
      <c r="E273" s="44" t="s">
        <v>912</v>
      </c>
      <c r="F273" s="44" t="s">
        <v>453</v>
      </c>
      <c r="G273" s="44" t="s">
        <v>454</v>
      </c>
      <c r="H273" s="44" t="s">
        <v>1554</v>
      </c>
      <c r="I273" s="45">
        <v>41640</v>
      </c>
      <c r="J273" s="45">
        <v>43434</v>
      </c>
      <c r="K273" s="44" t="s">
        <v>2856</v>
      </c>
      <c r="L273" s="46">
        <v>378000</v>
      </c>
      <c r="M273" s="60">
        <v>378000</v>
      </c>
      <c r="N273" s="61">
        <v>6886676.21</v>
      </c>
      <c r="O273" s="47"/>
    </row>
    <row r="274" spans="1:15" ht="84.75" customHeight="1" x14ac:dyDescent="0.25">
      <c r="A274" s="70">
        <v>271</v>
      </c>
      <c r="B274" s="44" t="s">
        <v>2857</v>
      </c>
      <c r="C274" s="44" t="s">
        <v>2858</v>
      </c>
      <c r="D274" s="44" t="s">
        <v>2859</v>
      </c>
      <c r="E274" s="44" t="s">
        <v>970</v>
      </c>
      <c r="F274" s="44" t="s">
        <v>337</v>
      </c>
      <c r="G274" s="44" t="s">
        <v>492</v>
      </c>
      <c r="H274" s="44" t="s">
        <v>1204</v>
      </c>
      <c r="I274" s="45">
        <v>41640</v>
      </c>
      <c r="J274" s="45">
        <v>43646</v>
      </c>
      <c r="K274" s="44" t="s">
        <v>2860</v>
      </c>
      <c r="L274" s="46">
        <v>242500</v>
      </c>
      <c r="M274" s="60">
        <v>242500</v>
      </c>
      <c r="N274" s="61">
        <v>3800973.73</v>
      </c>
      <c r="O274" s="47"/>
    </row>
    <row r="275" spans="1:15" ht="72.75" customHeight="1" x14ac:dyDescent="0.25">
      <c r="A275" s="70">
        <v>272</v>
      </c>
      <c r="B275" s="44" t="s">
        <v>2448</v>
      </c>
      <c r="C275" s="44" t="s">
        <v>2861</v>
      </c>
      <c r="D275" s="44" t="s">
        <v>2449</v>
      </c>
      <c r="E275" s="44" t="s">
        <v>896</v>
      </c>
      <c r="F275" s="44" t="s">
        <v>2450</v>
      </c>
      <c r="G275" s="44" t="s">
        <v>2451</v>
      </c>
      <c r="H275" s="44" t="s">
        <v>2476</v>
      </c>
      <c r="I275" s="45">
        <v>41640</v>
      </c>
      <c r="J275" s="45">
        <v>43646</v>
      </c>
      <c r="K275" s="44" t="s">
        <v>2452</v>
      </c>
      <c r="L275" s="46">
        <v>399994</v>
      </c>
      <c r="M275" s="60">
        <v>399994</v>
      </c>
      <c r="N275" s="61">
        <v>7198985.9800000004</v>
      </c>
      <c r="O275" s="47"/>
    </row>
    <row r="276" spans="1:15" ht="90" x14ac:dyDescent="0.25">
      <c r="A276" s="70">
        <v>273</v>
      </c>
      <c r="B276" s="44" t="s">
        <v>2453</v>
      </c>
      <c r="C276" s="44" t="s">
        <v>2862</v>
      </c>
      <c r="D276" s="44" t="s">
        <v>996</v>
      </c>
      <c r="E276" s="44" t="s">
        <v>970</v>
      </c>
      <c r="F276" s="44" t="s">
        <v>224</v>
      </c>
      <c r="G276" s="44" t="s">
        <v>225</v>
      </c>
      <c r="H276" s="44" t="s">
        <v>226</v>
      </c>
      <c r="I276" s="45">
        <v>41640</v>
      </c>
      <c r="J276" s="45">
        <v>43646</v>
      </c>
      <c r="K276" s="44" t="s">
        <v>2454</v>
      </c>
      <c r="L276" s="46">
        <v>404500</v>
      </c>
      <c r="M276" s="60">
        <v>404500</v>
      </c>
      <c r="N276" s="61">
        <v>11960826.85</v>
      </c>
      <c r="O276" s="47"/>
    </row>
    <row r="277" spans="1:15" ht="94.5" customHeight="1" x14ac:dyDescent="0.25">
      <c r="A277" s="70">
        <v>274</v>
      </c>
      <c r="B277" s="44" t="s">
        <v>2863</v>
      </c>
      <c r="C277" s="44" t="s">
        <v>2864</v>
      </c>
      <c r="D277" s="44" t="s">
        <v>1277</v>
      </c>
      <c r="E277" s="44" t="s">
        <v>901</v>
      </c>
      <c r="F277" s="44" t="s">
        <v>282</v>
      </c>
      <c r="G277" s="44" t="s">
        <v>283</v>
      </c>
      <c r="H277" s="44" t="s">
        <v>1789</v>
      </c>
      <c r="I277" s="45">
        <v>41640</v>
      </c>
      <c r="J277" s="45">
        <v>43646</v>
      </c>
      <c r="K277" s="44" t="s">
        <v>2865</v>
      </c>
      <c r="L277" s="46">
        <v>295464.08</v>
      </c>
      <c r="M277" s="60">
        <v>295464.08</v>
      </c>
      <c r="N277" s="61">
        <v>17025254.02</v>
      </c>
      <c r="O277" s="47"/>
    </row>
    <row r="278" spans="1:15" ht="67.5" x14ac:dyDescent="0.25">
      <c r="A278" s="70">
        <v>275</v>
      </c>
      <c r="B278" s="44" t="s">
        <v>2866</v>
      </c>
      <c r="C278" s="44" t="s">
        <v>2867</v>
      </c>
      <c r="D278" s="44" t="s">
        <v>1565</v>
      </c>
      <c r="E278" s="44" t="s">
        <v>920</v>
      </c>
      <c r="F278" s="44" t="s">
        <v>249</v>
      </c>
      <c r="G278" s="44" t="s">
        <v>250</v>
      </c>
      <c r="H278" s="44" t="s">
        <v>1566</v>
      </c>
      <c r="I278" s="45">
        <v>41640</v>
      </c>
      <c r="J278" s="45">
        <v>43646</v>
      </c>
      <c r="K278" s="44" t="s">
        <v>2868</v>
      </c>
      <c r="L278" s="46">
        <v>369500</v>
      </c>
      <c r="M278" s="60">
        <v>369500</v>
      </c>
      <c r="N278" s="61">
        <v>982161.06</v>
      </c>
      <c r="O278" s="47"/>
    </row>
    <row r="279" spans="1:15" ht="79.5" customHeight="1" x14ac:dyDescent="0.25">
      <c r="A279" s="70">
        <v>276</v>
      </c>
      <c r="B279" s="44" t="s">
        <v>2869</v>
      </c>
      <c r="C279" s="44" t="s">
        <v>2870</v>
      </c>
      <c r="D279" s="44" t="s">
        <v>1549</v>
      </c>
      <c r="E279" s="44" t="s">
        <v>970</v>
      </c>
      <c r="F279" s="44" t="s">
        <v>620</v>
      </c>
      <c r="G279" s="44" t="s">
        <v>621</v>
      </c>
      <c r="H279" s="44" t="s">
        <v>1550</v>
      </c>
      <c r="I279" s="45">
        <v>41640</v>
      </c>
      <c r="J279" s="45">
        <v>43646</v>
      </c>
      <c r="K279" s="44" t="s">
        <v>2871</v>
      </c>
      <c r="L279" s="46">
        <v>390000</v>
      </c>
      <c r="M279" s="60">
        <v>390000</v>
      </c>
      <c r="N279" s="61">
        <v>2369846.7200000002</v>
      </c>
      <c r="O279" s="47"/>
    </row>
    <row r="280" spans="1:15" ht="112.5" x14ac:dyDescent="0.25">
      <c r="A280" s="70">
        <v>277</v>
      </c>
      <c r="B280" s="44" t="s">
        <v>2455</v>
      </c>
      <c r="C280" s="44" t="s">
        <v>2872</v>
      </c>
      <c r="D280" s="44" t="s">
        <v>2456</v>
      </c>
      <c r="E280" s="44" t="s">
        <v>939</v>
      </c>
      <c r="F280" s="44" t="s">
        <v>2457</v>
      </c>
      <c r="G280" s="44" t="s">
        <v>2458</v>
      </c>
      <c r="H280" s="44" t="s">
        <v>2477</v>
      </c>
      <c r="I280" s="45">
        <v>41640</v>
      </c>
      <c r="J280" s="45">
        <v>43555</v>
      </c>
      <c r="K280" s="44" t="s">
        <v>2459</v>
      </c>
      <c r="L280" s="46">
        <v>428825</v>
      </c>
      <c r="M280" s="60">
        <v>428825</v>
      </c>
      <c r="N280" s="61">
        <v>2861129.35</v>
      </c>
      <c r="O280" s="47"/>
    </row>
    <row r="281" spans="1:15" ht="157.5" x14ac:dyDescent="0.25">
      <c r="A281" s="70">
        <v>278</v>
      </c>
      <c r="B281" s="44" t="s">
        <v>2873</v>
      </c>
      <c r="C281" s="44" t="s">
        <v>2874</v>
      </c>
      <c r="D281" s="44" t="s">
        <v>2875</v>
      </c>
      <c r="E281" s="44" t="s">
        <v>901</v>
      </c>
      <c r="F281" s="44" t="s">
        <v>2876</v>
      </c>
      <c r="G281" s="44" t="s">
        <v>2877</v>
      </c>
      <c r="H281" s="44" t="s">
        <v>2878</v>
      </c>
      <c r="I281" s="45">
        <v>41640</v>
      </c>
      <c r="J281" s="45">
        <v>43646</v>
      </c>
      <c r="K281" s="44" t="s">
        <v>2879</v>
      </c>
      <c r="L281" s="46">
        <v>264782.40000000002</v>
      </c>
      <c r="M281" s="60">
        <v>264782.40000000002</v>
      </c>
      <c r="N281" s="61">
        <v>18350350.98</v>
      </c>
      <c r="O281" s="47"/>
    </row>
    <row r="282" spans="1:15" ht="67.5" x14ac:dyDescent="0.25">
      <c r="A282" s="70">
        <v>279</v>
      </c>
      <c r="B282" s="44" t="s">
        <v>2880</v>
      </c>
      <c r="C282" s="44" t="s">
        <v>2881</v>
      </c>
      <c r="D282" s="44" t="s">
        <v>1136</v>
      </c>
      <c r="E282" s="44" t="s">
        <v>933</v>
      </c>
      <c r="F282" s="44" t="s">
        <v>257</v>
      </c>
      <c r="G282" s="44" t="s">
        <v>258</v>
      </c>
      <c r="H282" s="44" t="s">
        <v>1159</v>
      </c>
      <c r="I282" s="45">
        <v>41640</v>
      </c>
      <c r="J282" s="45">
        <v>43646</v>
      </c>
      <c r="K282" s="44" t="s">
        <v>2882</v>
      </c>
      <c r="L282" s="46">
        <v>301000</v>
      </c>
      <c r="M282" s="60">
        <v>301000</v>
      </c>
      <c r="N282" s="61">
        <v>25500000</v>
      </c>
      <c r="O282" s="47"/>
    </row>
    <row r="283" spans="1:15" ht="45" x14ac:dyDescent="0.25">
      <c r="A283" s="70">
        <v>280</v>
      </c>
      <c r="B283" s="44" t="s">
        <v>2883</v>
      </c>
      <c r="C283" s="44" t="s">
        <v>2884</v>
      </c>
      <c r="D283" s="44" t="s">
        <v>1808</v>
      </c>
      <c r="E283" s="44" t="s">
        <v>1809</v>
      </c>
      <c r="F283" s="44" t="s">
        <v>347</v>
      </c>
      <c r="G283" s="44" t="s">
        <v>1810</v>
      </c>
      <c r="H283" s="44" t="s">
        <v>1811</v>
      </c>
      <c r="I283" s="45">
        <v>41640</v>
      </c>
      <c r="J283" s="45">
        <v>43646</v>
      </c>
      <c r="K283" s="44" t="s">
        <v>2885</v>
      </c>
      <c r="L283" s="46">
        <v>248560</v>
      </c>
      <c r="M283" s="60">
        <v>248560</v>
      </c>
      <c r="N283" s="61">
        <v>25051383.370000001</v>
      </c>
      <c r="O283" s="47"/>
    </row>
    <row r="284" spans="1:15" ht="202.5" x14ac:dyDescent="0.25">
      <c r="A284" s="70">
        <v>281</v>
      </c>
      <c r="B284" s="44" t="s">
        <v>2460</v>
      </c>
      <c r="C284" s="44" t="s">
        <v>2886</v>
      </c>
      <c r="D284" s="44" t="s">
        <v>1690</v>
      </c>
      <c r="E284" s="44" t="s">
        <v>972</v>
      </c>
      <c r="F284" s="44" t="s">
        <v>529</v>
      </c>
      <c r="G284" s="44" t="s">
        <v>530</v>
      </c>
      <c r="H284" s="44" t="s">
        <v>1691</v>
      </c>
      <c r="I284" s="45">
        <v>41640</v>
      </c>
      <c r="J284" s="45">
        <v>43646</v>
      </c>
      <c r="K284" s="44" t="s">
        <v>2461</v>
      </c>
      <c r="L284" s="46">
        <v>357500</v>
      </c>
      <c r="M284" s="60">
        <v>357500</v>
      </c>
      <c r="N284" s="61">
        <v>9912405.7100000009</v>
      </c>
      <c r="O284" s="47"/>
    </row>
    <row r="285" spans="1:15" ht="85.5" customHeight="1" x14ac:dyDescent="0.25">
      <c r="A285" s="70">
        <v>282</v>
      </c>
      <c r="B285" s="44" t="s">
        <v>2887</v>
      </c>
      <c r="C285" s="44" t="s">
        <v>2888</v>
      </c>
      <c r="D285" s="44" t="s">
        <v>1116</v>
      </c>
      <c r="E285" s="44" t="s">
        <v>972</v>
      </c>
      <c r="F285" s="44" t="s">
        <v>163</v>
      </c>
      <c r="G285" s="44" t="s">
        <v>1118</v>
      </c>
      <c r="H285" s="44" t="s">
        <v>1153</v>
      </c>
      <c r="I285" s="45">
        <v>41640</v>
      </c>
      <c r="J285" s="45">
        <v>43465</v>
      </c>
      <c r="K285" s="44" t="s">
        <v>2889</v>
      </c>
      <c r="L285" s="46">
        <v>284048</v>
      </c>
      <c r="M285" s="60">
        <v>284048</v>
      </c>
      <c r="N285" s="61">
        <v>6397517.7999999998</v>
      </c>
      <c r="O285" s="47"/>
    </row>
    <row r="286" spans="1:15" ht="86.25" customHeight="1" x14ac:dyDescent="0.25">
      <c r="A286" s="70">
        <v>283</v>
      </c>
      <c r="B286" s="44" t="s">
        <v>2462</v>
      </c>
      <c r="C286" s="44" t="s">
        <v>2890</v>
      </c>
      <c r="D286" s="44" t="s">
        <v>1625</v>
      </c>
      <c r="E286" s="44" t="s">
        <v>939</v>
      </c>
      <c r="F286" s="44" t="s">
        <v>597</v>
      </c>
      <c r="G286" s="44" t="s">
        <v>598</v>
      </c>
      <c r="H286" s="44" t="s">
        <v>1626</v>
      </c>
      <c r="I286" s="45">
        <v>41640</v>
      </c>
      <c r="J286" s="45">
        <v>43646</v>
      </c>
      <c r="K286" s="44" t="s">
        <v>2463</v>
      </c>
      <c r="L286" s="46">
        <v>336400</v>
      </c>
      <c r="M286" s="60">
        <v>336400</v>
      </c>
      <c r="N286" s="77">
        <v>4140646.26</v>
      </c>
      <c r="O286" s="47"/>
    </row>
    <row r="287" spans="1:15" ht="98.25" customHeight="1" x14ac:dyDescent="0.25">
      <c r="A287" s="70">
        <v>284</v>
      </c>
      <c r="B287" s="78" t="s">
        <v>2891</v>
      </c>
      <c r="C287" s="78" t="s">
        <v>2892</v>
      </c>
      <c r="D287" s="78" t="s">
        <v>2893</v>
      </c>
      <c r="E287" s="78" t="s">
        <v>933</v>
      </c>
      <c r="F287" s="78" t="s">
        <v>2894</v>
      </c>
      <c r="G287" s="78" t="s">
        <v>2895</v>
      </c>
      <c r="H287" s="78" t="s">
        <v>2896</v>
      </c>
      <c r="I287" s="79">
        <v>41640</v>
      </c>
      <c r="J287" s="79">
        <v>43646</v>
      </c>
      <c r="K287" s="78" t="s">
        <v>2897</v>
      </c>
      <c r="L287" s="80">
        <v>448000</v>
      </c>
      <c r="M287" s="80">
        <v>448000</v>
      </c>
      <c r="N287" s="80">
        <v>7435628.1900000004</v>
      </c>
    </row>
    <row r="288" spans="1:15" ht="75" customHeight="1" x14ac:dyDescent="0.25">
      <c r="A288" s="70">
        <v>285</v>
      </c>
      <c r="B288" s="78" t="s">
        <v>2464</v>
      </c>
      <c r="C288" s="78" t="s">
        <v>2898</v>
      </c>
      <c r="D288" s="78" t="s">
        <v>976</v>
      </c>
      <c r="E288" s="78" t="s">
        <v>923</v>
      </c>
      <c r="F288" s="78" t="s">
        <v>177</v>
      </c>
      <c r="G288" s="78" t="s">
        <v>178</v>
      </c>
      <c r="H288" s="78" t="s">
        <v>179</v>
      </c>
      <c r="I288" s="79">
        <v>41640</v>
      </c>
      <c r="J288" s="79">
        <v>43646</v>
      </c>
      <c r="K288" s="78" t="s">
        <v>1728</v>
      </c>
      <c r="L288" s="80">
        <v>443900</v>
      </c>
      <c r="M288" s="80">
        <v>443900</v>
      </c>
      <c r="N288" s="81">
        <v>9499209</v>
      </c>
    </row>
    <row r="289" spans="1:14" ht="75.75" customHeight="1" x14ac:dyDescent="0.25">
      <c r="A289" s="70">
        <v>286</v>
      </c>
      <c r="B289" s="78" t="s">
        <v>2899</v>
      </c>
      <c r="C289" s="78" t="s">
        <v>2900</v>
      </c>
      <c r="D289" s="78" t="s">
        <v>2901</v>
      </c>
      <c r="E289" s="78" t="s">
        <v>1809</v>
      </c>
      <c r="F289" s="78" t="s">
        <v>460</v>
      </c>
      <c r="G289" s="78" t="s">
        <v>461</v>
      </c>
      <c r="H289" s="78" t="s">
        <v>2902</v>
      </c>
      <c r="I289" s="79">
        <v>41640</v>
      </c>
      <c r="J289" s="79">
        <v>43646</v>
      </c>
      <c r="K289" s="78" t="s">
        <v>2903</v>
      </c>
      <c r="L289" s="80">
        <v>377500</v>
      </c>
      <c r="M289" s="80">
        <v>377500</v>
      </c>
      <c r="N289" s="81">
        <v>11855803.949999999</v>
      </c>
    </row>
    <row r="290" spans="1:14" ht="87.75" customHeight="1" x14ac:dyDescent="0.25">
      <c r="A290" s="70">
        <v>287</v>
      </c>
      <c r="B290" s="78" t="s">
        <v>2904</v>
      </c>
      <c r="C290" s="78" t="s">
        <v>2905</v>
      </c>
      <c r="D290" s="78" t="s">
        <v>938</v>
      </c>
      <c r="E290" s="78" t="s">
        <v>939</v>
      </c>
      <c r="F290" s="78" t="s">
        <v>104</v>
      </c>
      <c r="G290" s="78" t="s">
        <v>105</v>
      </c>
      <c r="H290" s="78" t="s">
        <v>2906</v>
      </c>
      <c r="I290" s="79">
        <v>41640</v>
      </c>
      <c r="J290" s="79">
        <v>43738</v>
      </c>
      <c r="K290" s="78" t="s">
        <v>2907</v>
      </c>
      <c r="L290" s="80">
        <v>335000</v>
      </c>
      <c r="M290" s="80">
        <v>335000</v>
      </c>
      <c r="N290" s="81">
        <v>21563400.629999999</v>
      </c>
    </row>
    <row r="291" spans="1:14" ht="80.25" customHeight="1" x14ac:dyDescent="0.25">
      <c r="A291" s="70">
        <v>288</v>
      </c>
      <c r="B291" s="78" t="s">
        <v>2465</v>
      </c>
      <c r="C291" s="78" t="s">
        <v>2908</v>
      </c>
      <c r="D291" s="78" t="s">
        <v>2466</v>
      </c>
      <c r="E291" s="78" t="s">
        <v>894</v>
      </c>
      <c r="F291" s="78" t="s">
        <v>476</v>
      </c>
      <c r="G291" s="78" t="s">
        <v>477</v>
      </c>
      <c r="H291" s="78" t="s">
        <v>2909</v>
      </c>
      <c r="I291" s="79">
        <v>41640</v>
      </c>
      <c r="J291" s="79">
        <v>43616</v>
      </c>
      <c r="K291" s="78" t="s">
        <v>2467</v>
      </c>
      <c r="L291" s="80">
        <v>433000</v>
      </c>
      <c r="M291" s="80">
        <v>433000</v>
      </c>
      <c r="N291" s="81">
        <v>19744138.059999999</v>
      </c>
    </row>
    <row r="292" spans="1:14" ht="81.75" customHeight="1" x14ac:dyDescent="0.25">
      <c r="A292" s="70">
        <v>289</v>
      </c>
      <c r="B292" s="78" t="s">
        <v>2910</v>
      </c>
      <c r="C292" s="78" t="s">
        <v>2911</v>
      </c>
      <c r="D292" s="78" t="s">
        <v>1005</v>
      </c>
      <c r="E292" s="78" t="s">
        <v>901</v>
      </c>
      <c r="F292" s="78" t="s">
        <v>1006</v>
      </c>
      <c r="G292" s="78" t="s">
        <v>1007</v>
      </c>
      <c r="H292" s="78" t="s">
        <v>1008</v>
      </c>
      <c r="I292" s="79">
        <v>41640</v>
      </c>
      <c r="J292" s="79">
        <v>43646</v>
      </c>
      <c r="K292" s="78" t="s">
        <v>2912</v>
      </c>
      <c r="L292" s="80">
        <v>460000</v>
      </c>
      <c r="M292" s="80">
        <v>440000</v>
      </c>
      <c r="N292" s="81">
        <v>10741116.34</v>
      </c>
    </row>
    <row r="293" spans="1:14" ht="81.75" customHeight="1" x14ac:dyDescent="0.25">
      <c r="A293" s="70">
        <v>290</v>
      </c>
      <c r="B293" s="78" t="s">
        <v>3243</v>
      </c>
      <c r="C293" s="78" t="s">
        <v>3244</v>
      </c>
      <c r="D293" s="78" t="s">
        <v>3245</v>
      </c>
      <c r="E293" s="78" t="s">
        <v>923</v>
      </c>
      <c r="F293" s="78" t="s">
        <v>3246</v>
      </c>
      <c r="G293" s="78" t="s">
        <v>3248</v>
      </c>
      <c r="H293" s="78" t="s">
        <v>3247</v>
      </c>
      <c r="I293" s="79">
        <f>I292</f>
        <v>41640</v>
      </c>
      <c r="J293" s="79">
        <v>44926</v>
      </c>
      <c r="K293" s="78" t="s">
        <v>3249</v>
      </c>
      <c r="L293" s="80" t="s">
        <v>3250</v>
      </c>
      <c r="M293" s="80">
        <v>9902129.4399999995</v>
      </c>
      <c r="N293" s="81">
        <v>8416810.0199999996</v>
      </c>
    </row>
    <row r="294" spans="1:14" ht="67.5" x14ac:dyDescent="0.25">
      <c r="A294" s="70">
        <v>291</v>
      </c>
      <c r="B294" s="78" t="s">
        <v>2913</v>
      </c>
      <c r="C294" s="78" t="s">
        <v>2914</v>
      </c>
      <c r="D294" s="78" t="s">
        <v>893</v>
      </c>
      <c r="E294" s="78" t="s">
        <v>894</v>
      </c>
      <c r="F294" s="78" t="s">
        <v>33</v>
      </c>
      <c r="G294" s="78" t="s">
        <v>34</v>
      </c>
      <c r="H294" s="78" t="s">
        <v>35</v>
      </c>
      <c r="I294" s="79">
        <v>41640</v>
      </c>
      <c r="J294" s="79">
        <v>43646</v>
      </c>
      <c r="K294" s="78" t="s">
        <v>2915</v>
      </c>
      <c r="L294" s="80">
        <v>217000</v>
      </c>
      <c r="M294" s="80">
        <v>217000</v>
      </c>
      <c r="N294" s="81">
        <v>5528255.4800000004</v>
      </c>
    </row>
    <row r="295" spans="1:14" ht="49.5" customHeight="1" x14ac:dyDescent="0.25">
      <c r="A295" s="70">
        <v>292</v>
      </c>
      <c r="B295" s="78" t="s">
        <v>3193</v>
      </c>
      <c r="C295" s="92" t="s">
        <v>3194</v>
      </c>
      <c r="D295" s="92" t="s">
        <v>1400</v>
      </c>
      <c r="E295" s="78" t="s">
        <v>3195</v>
      </c>
      <c r="F295" s="78" t="s">
        <v>72</v>
      </c>
      <c r="G295" s="78" t="s">
        <v>251</v>
      </c>
      <c r="H295" s="78" t="s">
        <v>3196</v>
      </c>
      <c r="I295" s="79">
        <v>41640</v>
      </c>
      <c r="J295" s="79">
        <v>44196</v>
      </c>
      <c r="K295" s="78" t="s">
        <v>3229</v>
      </c>
      <c r="L295" s="91">
        <v>23015980.190000001</v>
      </c>
      <c r="M295" s="91">
        <v>21124000</v>
      </c>
      <c r="N295" s="91">
        <v>4224800</v>
      </c>
    </row>
    <row r="296" spans="1:14" ht="49.5" customHeight="1" x14ac:dyDescent="0.25">
      <c r="A296" s="70">
        <v>293</v>
      </c>
      <c r="B296" s="113" t="s">
        <v>3407</v>
      </c>
      <c r="C296" s="113" t="s">
        <v>3406</v>
      </c>
      <c r="D296" s="113" t="s">
        <v>1826</v>
      </c>
      <c r="E296" s="113" t="s">
        <v>930</v>
      </c>
      <c r="F296" s="113" t="s">
        <v>151</v>
      </c>
      <c r="G296" s="113" t="s">
        <v>1827</v>
      </c>
      <c r="H296" s="113" t="s">
        <v>1828</v>
      </c>
      <c r="I296" s="114">
        <v>41640</v>
      </c>
      <c r="J296" s="114">
        <v>44926</v>
      </c>
      <c r="K296" s="113" t="s">
        <v>3408</v>
      </c>
      <c r="L296" s="115">
        <v>105417500</v>
      </c>
      <c r="M296" s="115">
        <v>15000000</v>
      </c>
      <c r="N296" s="116">
        <v>3000000</v>
      </c>
    </row>
    <row r="297" spans="1:14" ht="67.5" customHeight="1" x14ac:dyDescent="0.25">
      <c r="A297" s="70">
        <v>294</v>
      </c>
      <c r="B297" s="78" t="s">
        <v>3227</v>
      </c>
      <c r="C297" s="92" t="s">
        <v>3228</v>
      </c>
      <c r="D297" s="92" t="str">
        <f>D295</f>
        <v>LOTNICZE POGOTOWIE RATUNKOWE</v>
      </c>
      <c r="E297" s="78" t="s">
        <v>3195</v>
      </c>
      <c r="F297" s="78" t="s">
        <v>72</v>
      </c>
      <c r="G297" s="78" t="s">
        <v>251</v>
      </c>
      <c r="H297" s="78" t="str">
        <f>H295</f>
        <v>Księżycowa 15</v>
      </c>
      <c r="I297" s="79">
        <f>I295</f>
        <v>41640</v>
      </c>
      <c r="J297" s="79">
        <v>44926</v>
      </c>
      <c r="K297" s="78" t="s">
        <v>3230</v>
      </c>
      <c r="L297" s="91">
        <v>27188329.989999998</v>
      </c>
      <c r="M297" s="91">
        <v>26805000</v>
      </c>
      <c r="N297" s="91">
        <v>5361000</v>
      </c>
    </row>
    <row r="298" spans="1:14" ht="145.5" customHeight="1" x14ac:dyDescent="0.25">
      <c r="A298" s="70">
        <v>295</v>
      </c>
      <c r="B298" s="107" t="s">
        <v>3267</v>
      </c>
      <c r="C298" s="107" t="s">
        <v>3269</v>
      </c>
      <c r="D298" s="107" t="s">
        <v>3268</v>
      </c>
      <c r="E298" s="78" t="s">
        <v>923</v>
      </c>
      <c r="F298" s="78" t="s">
        <v>884</v>
      </c>
      <c r="G298" s="78" t="s">
        <v>3288</v>
      </c>
      <c r="H298" s="78" t="s">
        <v>3289</v>
      </c>
      <c r="I298" s="79">
        <f t="shared" ref="I298:I304" si="0">I297</f>
        <v>41640</v>
      </c>
      <c r="J298" s="109">
        <v>44196</v>
      </c>
      <c r="K298" s="78" t="s">
        <v>3297</v>
      </c>
      <c r="L298" s="110">
        <v>15000000</v>
      </c>
      <c r="M298" s="110">
        <v>15000000</v>
      </c>
      <c r="N298" s="110">
        <v>3000000</v>
      </c>
    </row>
    <row r="299" spans="1:14" ht="67.5" customHeight="1" x14ac:dyDescent="0.25">
      <c r="A299" s="70">
        <v>296</v>
      </c>
      <c r="B299" s="107" t="s">
        <v>3270</v>
      </c>
      <c r="C299" s="107" t="s">
        <v>3183</v>
      </c>
      <c r="D299" s="107" t="s">
        <v>1400</v>
      </c>
      <c r="E299" s="78" t="s">
        <v>3282</v>
      </c>
      <c r="F299" s="78" t="str">
        <f>E299</f>
        <v>Cały Kraj</v>
      </c>
      <c r="G299" s="78" t="s">
        <v>251</v>
      </c>
      <c r="H299" s="78" t="str">
        <f>H297</f>
        <v>Księżycowa 15</v>
      </c>
      <c r="I299" s="79">
        <f t="shared" si="0"/>
        <v>41640</v>
      </c>
      <c r="J299" s="109">
        <v>44196</v>
      </c>
      <c r="K299" s="78" t="s">
        <v>3296</v>
      </c>
      <c r="L299" s="110">
        <v>39001776.119999997</v>
      </c>
      <c r="M299" s="110">
        <v>39001776.119999997</v>
      </c>
      <c r="N299" s="110">
        <v>33029629.149999999</v>
      </c>
    </row>
    <row r="300" spans="1:14" ht="67.5" customHeight="1" x14ac:dyDescent="0.25">
      <c r="A300" s="70">
        <v>297</v>
      </c>
      <c r="B300" s="107" t="s">
        <v>3271</v>
      </c>
      <c r="C300" s="107" t="s">
        <v>3272</v>
      </c>
      <c r="D300" s="107" t="s">
        <v>919</v>
      </c>
      <c r="E300" s="78" t="s">
        <v>920</v>
      </c>
      <c r="F300" s="78" t="s">
        <v>82</v>
      </c>
      <c r="G300" s="78" t="s">
        <v>83</v>
      </c>
      <c r="H300" s="78" t="s">
        <v>84</v>
      </c>
      <c r="I300" s="79">
        <f t="shared" si="0"/>
        <v>41640</v>
      </c>
      <c r="J300" s="109">
        <v>44196</v>
      </c>
      <c r="K300" s="78" t="s">
        <v>3294</v>
      </c>
      <c r="L300" s="110">
        <v>2171110</v>
      </c>
      <c r="M300" s="110">
        <v>2171110</v>
      </c>
      <c r="N300" s="110">
        <v>1845443.5</v>
      </c>
    </row>
    <row r="301" spans="1:14" ht="67.5" customHeight="1" x14ac:dyDescent="0.25">
      <c r="A301" s="70">
        <v>298</v>
      </c>
      <c r="B301" s="107" t="s">
        <v>3273</v>
      </c>
      <c r="C301" s="107" t="s">
        <v>3206</v>
      </c>
      <c r="D301" s="107" t="s">
        <v>2901</v>
      </c>
      <c r="E301" s="78" t="s">
        <v>1809</v>
      </c>
      <c r="F301" s="78" t="s">
        <v>460</v>
      </c>
      <c r="G301" s="78" t="s">
        <v>461</v>
      </c>
      <c r="H301" s="78" t="s">
        <v>2902</v>
      </c>
      <c r="I301" s="79">
        <f t="shared" si="0"/>
        <v>41640</v>
      </c>
      <c r="J301" s="109">
        <v>44196</v>
      </c>
      <c r="K301" s="78" t="s">
        <v>3292</v>
      </c>
      <c r="L301" s="110">
        <v>1296840.58</v>
      </c>
      <c r="M301" s="110">
        <v>999954.22</v>
      </c>
      <c r="N301" s="110">
        <v>849961.08</v>
      </c>
    </row>
    <row r="302" spans="1:14" ht="67.5" customHeight="1" x14ac:dyDescent="0.25">
      <c r="A302" s="70">
        <v>299</v>
      </c>
      <c r="B302" s="107" t="s">
        <v>3274</v>
      </c>
      <c r="C302" s="107" t="s">
        <v>3275</v>
      </c>
      <c r="D302" s="107" t="s">
        <v>2834</v>
      </c>
      <c r="E302" s="78" t="s">
        <v>3283</v>
      </c>
      <c r="F302" s="78" t="s">
        <v>413</v>
      </c>
      <c r="G302" s="78" t="s">
        <v>414</v>
      </c>
      <c r="H302" s="78" t="s">
        <v>2835</v>
      </c>
      <c r="I302" s="79">
        <f t="shared" si="0"/>
        <v>41640</v>
      </c>
      <c r="J302" s="109">
        <v>44104</v>
      </c>
      <c r="K302" s="78" t="s">
        <v>3293</v>
      </c>
      <c r="L302" s="110">
        <v>941594.56</v>
      </c>
      <c r="M302" s="110">
        <v>941594.56</v>
      </c>
      <c r="N302" s="110">
        <v>800355.37</v>
      </c>
    </row>
    <row r="303" spans="1:14" ht="67.5" customHeight="1" x14ac:dyDescent="0.25">
      <c r="A303" s="70">
        <v>300</v>
      </c>
      <c r="B303" s="107" t="s">
        <v>3276</v>
      </c>
      <c r="C303" s="107" t="s">
        <v>3278</v>
      </c>
      <c r="D303" s="107" t="s">
        <v>3277</v>
      </c>
      <c r="E303" s="78" t="s">
        <v>3283</v>
      </c>
      <c r="F303" s="78" t="s">
        <v>3284</v>
      </c>
      <c r="G303" s="78" t="s">
        <v>3286</v>
      </c>
      <c r="H303" s="78" t="s">
        <v>3285</v>
      </c>
      <c r="I303" s="79">
        <f t="shared" si="0"/>
        <v>41640</v>
      </c>
      <c r="J303" s="109">
        <v>44742</v>
      </c>
      <c r="K303" s="78" t="s">
        <v>3295</v>
      </c>
      <c r="L303" s="110">
        <v>9466482.5800000001</v>
      </c>
      <c r="M303" s="110">
        <v>9466482.5800000001</v>
      </c>
      <c r="N303" s="110">
        <v>8046510.1900000004</v>
      </c>
    </row>
    <row r="304" spans="1:14" ht="202.5" customHeight="1" x14ac:dyDescent="0.25">
      <c r="A304" s="70">
        <v>301</v>
      </c>
      <c r="B304" s="107" t="s">
        <v>3279</v>
      </c>
      <c r="C304" s="107" t="s">
        <v>3281</v>
      </c>
      <c r="D304" s="107" t="s">
        <v>3280</v>
      </c>
      <c r="E304" s="78" t="s">
        <v>896</v>
      </c>
      <c r="F304" s="78" t="s">
        <v>39</v>
      </c>
      <c r="G304" s="78" t="s">
        <v>40</v>
      </c>
      <c r="H304" s="108" t="s">
        <v>3287</v>
      </c>
      <c r="I304" s="79">
        <f t="shared" si="0"/>
        <v>41640</v>
      </c>
      <c r="J304" s="109">
        <v>44561</v>
      </c>
      <c r="K304" s="78" t="s">
        <v>3290</v>
      </c>
      <c r="L304" s="110">
        <v>10062460</v>
      </c>
      <c r="M304" s="110">
        <v>10000000</v>
      </c>
      <c r="N304" s="110">
        <v>8500000</v>
      </c>
    </row>
    <row r="305" spans="1:14" ht="81.75" customHeight="1" x14ac:dyDescent="0.25">
      <c r="A305" s="70">
        <v>302</v>
      </c>
      <c r="B305" s="78" t="s">
        <v>1812</v>
      </c>
      <c r="C305" s="78" t="s">
        <v>1031</v>
      </c>
      <c r="D305" s="78" t="s">
        <v>1032</v>
      </c>
      <c r="E305" s="78" t="s">
        <v>923</v>
      </c>
      <c r="F305" s="78" t="s">
        <v>725</v>
      </c>
      <c r="G305" s="78" t="s">
        <v>726</v>
      </c>
      <c r="H305" s="78" t="s">
        <v>1033</v>
      </c>
      <c r="I305" s="79">
        <v>41640</v>
      </c>
      <c r="J305" s="79">
        <v>43373</v>
      </c>
      <c r="K305" s="78" t="s">
        <v>3291</v>
      </c>
      <c r="L305" s="80">
        <v>49819130</v>
      </c>
      <c r="M305" s="80">
        <v>44426000</v>
      </c>
      <c r="N305" s="81">
        <v>10016290.289999999</v>
      </c>
    </row>
    <row r="306" spans="1:14" ht="135" customHeight="1" x14ac:dyDescent="0.25">
      <c r="A306" s="70">
        <v>303</v>
      </c>
      <c r="B306" s="78" t="s">
        <v>1813</v>
      </c>
      <c r="C306" s="78" t="s">
        <v>1814</v>
      </c>
      <c r="D306" s="78" t="s">
        <v>898</v>
      </c>
      <c r="E306" s="78" t="s">
        <v>896</v>
      </c>
      <c r="F306" s="78" t="s">
        <v>44</v>
      </c>
      <c r="G306" s="78" t="s">
        <v>45</v>
      </c>
      <c r="H306" s="78" t="s">
        <v>2481</v>
      </c>
      <c r="I306" s="79">
        <v>41640</v>
      </c>
      <c r="J306" s="79">
        <v>43496</v>
      </c>
      <c r="K306" s="78" t="s">
        <v>2916</v>
      </c>
      <c r="L306" s="80">
        <v>10748642.07</v>
      </c>
      <c r="M306" s="80">
        <v>10738642.07</v>
      </c>
      <c r="N306" s="81">
        <v>4503005.01</v>
      </c>
    </row>
    <row r="307" spans="1:14" ht="60" customHeight="1" x14ac:dyDescent="0.25">
      <c r="A307" s="70">
        <v>304</v>
      </c>
      <c r="B307" s="78" t="s">
        <v>1815</v>
      </c>
      <c r="C307" s="78" t="s">
        <v>1816</v>
      </c>
      <c r="D307" s="78" t="s">
        <v>1817</v>
      </c>
      <c r="E307" s="78" t="s">
        <v>923</v>
      </c>
      <c r="F307" s="78" t="s">
        <v>670</v>
      </c>
      <c r="G307" s="78" t="s">
        <v>671</v>
      </c>
      <c r="H307" s="78" t="s">
        <v>1818</v>
      </c>
      <c r="I307" s="79">
        <v>41640</v>
      </c>
      <c r="J307" s="79">
        <v>43830</v>
      </c>
      <c r="K307" s="78" t="s">
        <v>1819</v>
      </c>
      <c r="L307" s="80">
        <v>15000000</v>
      </c>
      <c r="M307" s="80">
        <v>15000000</v>
      </c>
      <c r="N307" s="81">
        <v>10883061.789999999</v>
      </c>
    </row>
    <row r="308" spans="1:14" ht="243" customHeight="1" x14ac:dyDescent="0.25">
      <c r="A308" s="70">
        <v>305</v>
      </c>
      <c r="B308" s="78" t="s">
        <v>1820</v>
      </c>
      <c r="C308" s="78" t="s">
        <v>1821</v>
      </c>
      <c r="D308" s="78" t="s">
        <v>1136</v>
      </c>
      <c r="E308" s="78" t="s">
        <v>933</v>
      </c>
      <c r="F308" s="78" t="s">
        <v>257</v>
      </c>
      <c r="G308" s="78" t="s">
        <v>258</v>
      </c>
      <c r="H308" s="78" t="s">
        <v>1159</v>
      </c>
      <c r="I308" s="79">
        <v>41640</v>
      </c>
      <c r="J308" s="79">
        <v>43312</v>
      </c>
      <c r="K308" s="78" t="s">
        <v>2917</v>
      </c>
      <c r="L308" s="80">
        <v>2710344</v>
      </c>
      <c r="M308" s="80">
        <v>2707884</v>
      </c>
      <c r="N308" s="81">
        <v>24541880.949999999</v>
      </c>
    </row>
    <row r="309" spans="1:14" ht="180" x14ac:dyDescent="0.25">
      <c r="A309" s="70">
        <v>306</v>
      </c>
      <c r="B309" s="78" t="s">
        <v>1286</v>
      </c>
      <c r="C309" s="78" t="s">
        <v>1287</v>
      </c>
      <c r="D309" s="78" t="s">
        <v>1288</v>
      </c>
      <c r="E309" s="78" t="s">
        <v>909</v>
      </c>
      <c r="F309" s="78" t="s">
        <v>72</v>
      </c>
      <c r="G309" s="78" t="s">
        <v>675</v>
      </c>
      <c r="H309" s="78" t="s">
        <v>1317</v>
      </c>
      <c r="I309" s="79">
        <v>41640</v>
      </c>
      <c r="J309" s="79">
        <v>43891</v>
      </c>
      <c r="K309" s="78" t="s">
        <v>2918</v>
      </c>
      <c r="L309" s="80">
        <v>10432419.65</v>
      </c>
      <c r="M309" s="80">
        <v>10432419.65</v>
      </c>
      <c r="N309" s="81">
        <v>7460110</v>
      </c>
    </row>
    <row r="310" spans="1:14" ht="56.25" x14ac:dyDescent="0.25">
      <c r="A310" s="70">
        <v>307</v>
      </c>
      <c r="B310" s="78" t="s">
        <v>1289</v>
      </c>
      <c r="C310" s="78" t="s">
        <v>1290</v>
      </c>
      <c r="D310" s="78" t="s">
        <v>1291</v>
      </c>
      <c r="E310" s="78" t="s">
        <v>972</v>
      </c>
      <c r="F310" s="78" t="s">
        <v>163</v>
      </c>
      <c r="G310" s="78" t="s">
        <v>838</v>
      </c>
      <c r="H310" s="78" t="s">
        <v>1318</v>
      </c>
      <c r="I310" s="79">
        <v>41640</v>
      </c>
      <c r="J310" s="79">
        <v>43465</v>
      </c>
      <c r="K310" s="78" t="s">
        <v>1320</v>
      </c>
      <c r="L310" s="80">
        <v>14667621.279999999</v>
      </c>
      <c r="M310" s="80">
        <v>12712393.699999999</v>
      </c>
      <c r="N310" s="81">
        <v>9108037.9000000004</v>
      </c>
    </row>
    <row r="311" spans="1:14" ht="123.75" x14ac:dyDescent="0.25">
      <c r="A311" s="70">
        <v>308</v>
      </c>
      <c r="B311" s="78" t="s">
        <v>1822</v>
      </c>
      <c r="C311" s="78" t="s">
        <v>1823</v>
      </c>
      <c r="D311" s="78" t="s">
        <v>1196</v>
      </c>
      <c r="E311" s="78" t="s">
        <v>920</v>
      </c>
      <c r="F311" s="78" t="s">
        <v>167</v>
      </c>
      <c r="G311" s="78" t="s">
        <v>825</v>
      </c>
      <c r="H311" s="78" t="s">
        <v>1197</v>
      </c>
      <c r="I311" s="79">
        <v>41640</v>
      </c>
      <c r="J311" s="79">
        <v>43861</v>
      </c>
      <c r="K311" s="78" t="s">
        <v>2919</v>
      </c>
      <c r="L311" s="80">
        <v>8150516.9299999997</v>
      </c>
      <c r="M311" s="80">
        <v>8150516.9299999997</v>
      </c>
      <c r="N311" s="81">
        <v>23063757.07</v>
      </c>
    </row>
    <row r="312" spans="1:14" ht="101.25" x14ac:dyDescent="0.25">
      <c r="A312" s="70">
        <v>309</v>
      </c>
      <c r="B312" s="78" t="s">
        <v>1824</v>
      </c>
      <c r="C312" s="78" t="s">
        <v>1825</v>
      </c>
      <c r="D312" s="78" t="s">
        <v>1826</v>
      </c>
      <c r="E312" s="78" t="s">
        <v>930</v>
      </c>
      <c r="F312" s="78" t="s">
        <v>151</v>
      </c>
      <c r="G312" s="78" t="s">
        <v>1827</v>
      </c>
      <c r="H312" s="78" t="s">
        <v>1828</v>
      </c>
      <c r="I312" s="79">
        <v>41640</v>
      </c>
      <c r="J312" s="79">
        <v>43282</v>
      </c>
      <c r="K312" s="78" t="s">
        <v>2920</v>
      </c>
      <c r="L312" s="80">
        <v>6671500</v>
      </c>
      <c r="M312" s="80">
        <v>5033852.95</v>
      </c>
      <c r="N312" s="81">
        <v>14207770.85</v>
      </c>
    </row>
    <row r="313" spans="1:14" ht="158.25" customHeight="1" x14ac:dyDescent="0.25">
      <c r="A313" s="70">
        <v>310</v>
      </c>
      <c r="B313" s="78" t="s">
        <v>1829</v>
      </c>
      <c r="C313" s="78" t="s">
        <v>1830</v>
      </c>
      <c r="D313" s="78" t="s">
        <v>1826</v>
      </c>
      <c r="E313" s="78" t="s">
        <v>930</v>
      </c>
      <c r="F313" s="78" t="s">
        <v>151</v>
      </c>
      <c r="G313" s="78" t="s">
        <v>1827</v>
      </c>
      <c r="H313" s="78" t="s">
        <v>1828</v>
      </c>
      <c r="I313" s="79">
        <v>41640</v>
      </c>
      <c r="J313" s="79">
        <v>43281</v>
      </c>
      <c r="K313" s="78" t="s">
        <v>1831</v>
      </c>
      <c r="L313" s="80">
        <v>3540000</v>
      </c>
      <c r="M313" s="80">
        <v>3520000</v>
      </c>
      <c r="N313" s="81">
        <v>23638019.350000001</v>
      </c>
    </row>
    <row r="314" spans="1:14" ht="56.25" customHeight="1" x14ac:dyDescent="0.25">
      <c r="A314" s="70">
        <v>311</v>
      </c>
      <c r="B314" s="78" t="s">
        <v>1832</v>
      </c>
      <c r="C314" s="78" t="s">
        <v>1833</v>
      </c>
      <c r="D314" s="78" t="s">
        <v>1186</v>
      </c>
      <c r="E314" s="78" t="s">
        <v>912</v>
      </c>
      <c r="F314" s="78" t="s">
        <v>237</v>
      </c>
      <c r="G314" s="78" t="s">
        <v>343</v>
      </c>
      <c r="H314" s="78" t="s">
        <v>1187</v>
      </c>
      <c r="I314" s="79">
        <v>41640</v>
      </c>
      <c r="J314" s="79">
        <v>43677</v>
      </c>
      <c r="K314" s="78" t="s">
        <v>1834</v>
      </c>
      <c r="L314" s="80">
        <v>13385547</v>
      </c>
      <c r="M314" s="80">
        <v>13365297</v>
      </c>
      <c r="N314" s="81">
        <v>25211285.199999999</v>
      </c>
    </row>
    <row r="315" spans="1:14" ht="194.25" customHeight="1" x14ac:dyDescent="0.25">
      <c r="A315" s="70">
        <v>312</v>
      </c>
      <c r="B315" s="78" t="s">
        <v>1835</v>
      </c>
      <c r="C315" s="78" t="s">
        <v>1836</v>
      </c>
      <c r="D315" s="78" t="s">
        <v>1837</v>
      </c>
      <c r="E315" s="78" t="s">
        <v>912</v>
      </c>
      <c r="F315" s="78" t="s">
        <v>237</v>
      </c>
      <c r="G315" s="78" t="s">
        <v>854</v>
      </c>
      <c r="H315" s="78" t="s">
        <v>1838</v>
      </c>
      <c r="I315" s="79">
        <v>41640</v>
      </c>
      <c r="J315" s="79">
        <v>43769</v>
      </c>
      <c r="K315" s="78" t="s">
        <v>2921</v>
      </c>
      <c r="L315" s="80">
        <v>13832561.07</v>
      </c>
      <c r="M315" s="80">
        <v>13832561.07</v>
      </c>
      <c r="N315" s="81">
        <v>10223101.439999999</v>
      </c>
    </row>
    <row r="316" spans="1:14" ht="135" x14ac:dyDescent="0.25">
      <c r="A316" s="70">
        <v>313</v>
      </c>
      <c r="B316" s="78" t="s">
        <v>1839</v>
      </c>
      <c r="C316" s="78" t="s">
        <v>1840</v>
      </c>
      <c r="D316" s="78" t="s">
        <v>1277</v>
      </c>
      <c r="E316" s="78" t="s">
        <v>901</v>
      </c>
      <c r="F316" s="78" t="s">
        <v>282</v>
      </c>
      <c r="G316" s="78" t="s">
        <v>283</v>
      </c>
      <c r="H316" s="78" t="s">
        <v>1789</v>
      </c>
      <c r="I316" s="79">
        <v>41640</v>
      </c>
      <c r="J316" s="79">
        <v>43373</v>
      </c>
      <c r="K316" s="78" t="s">
        <v>2922</v>
      </c>
      <c r="L316" s="80">
        <v>4434782.97</v>
      </c>
      <c r="M316" s="80">
        <v>4251336.42</v>
      </c>
      <c r="N316" s="81">
        <v>8994480</v>
      </c>
    </row>
    <row r="317" spans="1:14" ht="67.5" x14ac:dyDescent="0.25">
      <c r="A317" s="70">
        <v>314</v>
      </c>
      <c r="B317" s="78" t="s">
        <v>1841</v>
      </c>
      <c r="C317" s="78" t="s">
        <v>1842</v>
      </c>
      <c r="D317" s="78" t="s">
        <v>2923</v>
      </c>
      <c r="E317" s="78" t="s">
        <v>920</v>
      </c>
      <c r="F317" s="78" t="s">
        <v>167</v>
      </c>
      <c r="G317" s="78" t="s">
        <v>740</v>
      </c>
      <c r="H317" s="78" t="s">
        <v>1408</v>
      </c>
      <c r="I317" s="79">
        <v>41640</v>
      </c>
      <c r="J317" s="79">
        <v>43555</v>
      </c>
      <c r="K317" s="78" t="s">
        <v>1843</v>
      </c>
      <c r="L317" s="80">
        <v>14477782</v>
      </c>
      <c r="M317" s="80">
        <v>14476552</v>
      </c>
      <c r="N317" s="81">
        <v>6328426.1100000003</v>
      </c>
    </row>
    <row r="318" spans="1:14" ht="45" x14ac:dyDescent="0.25">
      <c r="A318" s="70">
        <v>315</v>
      </c>
      <c r="B318" s="78" t="s">
        <v>1844</v>
      </c>
      <c r="C318" s="78" t="s">
        <v>1845</v>
      </c>
      <c r="D318" s="78" t="s">
        <v>1023</v>
      </c>
      <c r="E318" s="78" t="s">
        <v>894</v>
      </c>
      <c r="F318" s="78" t="s">
        <v>127</v>
      </c>
      <c r="G318" s="78" t="s">
        <v>346</v>
      </c>
      <c r="H318" s="78" t="s">
        <v>1024</v>
      </c>
      <c r="I318" s="79">
        <v>41640</v>
      </c>
      <c r="J318" s="79">
        <v>43646</v>
      </c>
      <c r="K318" s="78" t="s">
        <v>1846</v>
      </c>
      <c r="L318" s="80">
        <v>14440000</v>
      </c>
      <c r="M318" s="80">
        <v>14339591.310000001</v>
      </c>
      <c r="N318" s="81">
        <v>15597560.279999999</v>
      </c>
    </row>
    <row r="319" spans="1:14" ht="101.25" x14ac:dyDescent="0.25">
      <c r="A319" s="70">
        <v>316</v>
      </c>
      <c r="B319" s="78" t="s">
        <v>1292</v>
      </c>
      <c r="C319" s="78" t="s">
        <v>1293</v>
      </c>
      <c r="D319" s="78" t="s">
        <v>1294</v>
      </c>
      <c r="E319" s="78" t="s">
        <v>972</v>
      </c>
      <c r="F319" s="78" t="s">
        <v>163</v>
      </c>
      <c r="G319" s="78" t="s">
        <v>375</v>
      </c>
      <c r="H319" s="78" t="s">
        <v>1327</v>
      </c>
      <c r="I319" s="79">
        <v>41640</v>
      </c>
      <c r="J319" s="79">
        <v>43465</v>
      </c>
      <c r="K319" s="78" t="s">
        <v>1321</v>
      </c>
      <c r="L319" s="80">
        <v>16826832.870000001</v>
      </c>
      <c r="M319" s="80">
        <v>15000000</v>
      </c>
      <c r="N319" s="81">
        <v>4336535.5599999996</v>
      </c>
    </row>
    <row r="320" spans="1:14" ht="90" x14ac:dyDescent="0.25">
      <c r="A320" s="70">
        <v>317</v>
      </c>
      <c r="B320" s="78" t="s">
        <v>1847</v>
      </c>
      <c r="C320" s="78" t="s">
        <v>1848</v>
      </c>
      <c r="D320" s="78" t="s">
        <v>1023</v>
      </c>
      <c r="E320" s="78" t="s">
        <v>894</v>
      </c>
      <c r="F320" s="78" t="s">
        <v>127</v>
      </c>
      <c r="G320" s="78" t="s">
        <v>346</v>
      </c>
      <c r="H320" s="78" t="s">
        <v>1024</v>
      </c>
      <c r="I320" s="79">
        <v>41640</v>
      </c>
      <c r="J320" s="79">
        <v>43921</v>
      </c>
      <c r="K320" s="78" t="s">
        <v>1849</v>
      </c>
      <c r="L320" s="80">
        <v>15000000</v>
      </c>
      <c r="M320" s="80">
        <v>15000000</v>
      </c>
      <c r="N320" s="81">
        <v>7632010.04</v>
      </c>
    </row>
    <row r="321" spans="1:14" ht="102.75" customHeight="1" x14ac:dyDescent="0.25">
      <c r="A321" s="70">
        <v>318</v>
      </c>
      <c r="B321" s="78" t="s">
        <v>1850</v>
      </c>
      <c r="C321" s="78" t="s">
        <v>1851</v>
      </c>
      <c r="D321" s="78" t="s">
        <v>1148</v>
      </c>
      <c r="E321" s="78" t="s">
        <v>909</v>
      </c>
      <c r="F321" s="78" t="s">
        <v>72</v>
      </c>
      <c r="G321" s="78" t="s">
        <v>327</v>
      </c>
      <c r="H321" s="78" t="s">
        <v>1163</v>
      </c>
      <c r="I321" s="79">
        <v>41640</v>
      </c>
      <c r="J321" s="79">
        <v>43312</v>
      </c>
      <c r="K321" s="78" t="s">
        <v>1852</v>
      </c>
      <c r="L321" s="80">
        <v>1400350</v>
      </c>
      <c r="M321" s="80">
        <v>1400350</v>
      </c>
      <c r="N321" s="81">
        <v>16826430</v>
      </c>
    </row>
    <row r="322" spans="1:14" ht="147" customHeight="1" x14ac:dyDescent="0.25">
      <c r="A322" s="70">
        <v>319</v>
      </c>
      <c r="B322" s="78" t="s">
        <v>1853</v>
      </c>
      <c r="C322" s="78" t="s">
        <v>1854</v>
      </c>
      <c r="D322" s="78" t="s">
        <v>1206</v>
      </c>
      <c r="E322" s="78" t="s">
        <v>923</v>
      </c>
      <c r="F322" s="78" t="s">
        <v>884</v>
      </c>
      <c r="G322" s="78" t="s">
        <v>1207</v>
      </c>
      <c r="H322" s="78" t="s">
        <v>1208</v>
      </c>
      <c r="I322" s="79">
        <v>41640</v>
      </c>
      <c r="J322" s="79">
        <v>43343</v>
      </c>
      <c r="K322" s="78" t="s">
        <v>1855</v>
      </c>
      <c r="L322" s="80">
        <v>5549889.96</v>
      </c>
      <c r="M322" s="80">
        <v>5526791.8600000003</v>
      </c>
      <c r="N322" s="81">
        <v>25161533.829999998</v>
      </c>
    </row>
    <row r="323" spans="1:14" ht="78.75" x14ac:dyDescent="0.25">
      <c r="A323" s="70">
        <v>320</v>
      </c>
      <c r="B323" s="78" t="s">
        <v>1856</v>
      </c>
      <c r="C323" s="78" t="s">
        <v>1857</v>
      </c>
      <c r="D323" s="78" t="s">
        <v>1121</v>
      </c>
      <c r="E323" s="78" t="s">
        <v>896</v>
      </c>
      <c r="F323" s="78" t="s">
        <v>44</v>
      </c>
      <c r="G323" s="78" t="s">
        <v>330</v>
      </c>
      <c r="H323" s="78" t="s">
        <v>1154</v>
      </c>
      <c r="I323" s="79">
        <v>41640</v>
      </c>
      <c r="J323" s="79">
        <v>43646</v>
      </c>
      <c r="K323" s="78" t="s">
        <v>1858</v>
      </c>
      <c r="L323" s="80">
        <v>15222454.050000001</v>
      </c>
      <c r="M323" s="80">
        <v>15000000</v>
      </c>
      <c r="N323" s="81">
        <v>10587597.949999999</v>
      </c>
    </row>
    <row r="324" spans="1:14" ht="33.75" x14ac:dyDescent="0.25">
      <c r="A324" s="70">
        <v>321</v>
      </c>
      <c r="B324" s="78" t="s">
        <v>1859</v>
      </c>
      <c r="C324" s="78" t="s">
        <v>1860</v>
      </c>
      <c r="D324" s="78" t="s">
        <v>99</v>
      </c>
      <c r="E324" s="78" t="s">
        <v>909</v>
      </c>
      <c r="F324" s="78" t="s">
        <v>72</v>
      </c>
      <c r="G324" s="78" t="s">
        <v>100</v>
      </c>
      <c r="H324" s="78" t="s">
        <v>101</v>
      </c>
      <c r="I324" s="79">
        <v>41640</v>
      </c>
      <c r="J324" s="79">
        <v>43434</v>
      </c>
      <c r="K324" s="78" t="s">
        <v>1861</v>
      </c>
      <c r="L324" s="80">
        <v>8536749.1099999994</v>
      </c>
      <c r="M324" s="80">
        <v>8310132.8600000003</v>
      </c>
      <c r="N324" s="81">
        <v>17029750</v>
      </c>
    </row>
    <row r="325" spans="1:14" ht="67.5" x14ac:dyDescent="0.25">
      <c r="A325" s="70">
        <v>322</v>
      </c>
      <c r="B325" s="78" t="s">
        <v>1295</v>
      </c>
      <c r="C325" s="78" t="s">
        <v>1215</v>
      </c>
      <c r="D325" s="78" t="s">
        <v>1216</v>
      </c>
      <c r="E325" s="78" t="s">
        <v>909</v>
      </c>
      <c r="F325" s="78" t="s">
        <v>72</v>
      </c>
      <c r="G325" s="78" t="s">
        <v>100</v>
      </c>
      <c r="H325" s="78" t="s">
        <v>101</v>
      </c>
      <c r="I325" s="79">
        <v>41640</v>
      </c>
      <c r="J325" s="79">
        <v>43404</v>
      </c>
      <c r="K325" s="78" t="s">
        <v>1217</v>
      </c>
      <c r="L325" s="80">
        <v>3728903.77</v>
      </c>
      <c r="M325" s="80">
        <v>3716403.77</v>
      </c>
      <c r="N325" s="81">
        <v>10158071.76</v>
      </c>
    </row>
    <row r="326" spans="1:14" ht="229.5" customHeight="1" x14ac:dyDescent="0.25">
      <c r="A326" s="70">
        <v>323</v>
      </c>
      <c r="B326" s="78" t="s">
        <v>1296</v>
      </c>
      <c r="C326" s="78" t="s">
        <v>1297</v>
      </c>
      <c r="D326" s="78" t="s">
        <v>1298</v>
      </c>
      <c r="E326" s="78" t="s">
        <v>909</v>
      </c>
      <c r="F326" s="78" t="s">
        <v>72</v>
      </c>
      <c r="G326" s="78" t="s">
        <v>687</v>
      </c>
      <c r="H326" s="78" t="s">
        <v>1862</v>
      </c>
      <c r="I326" s="79">
        <v>41640</v>
      </c>
      <c r="J326" s="79">
        <v>43616</v>
      </c>
      <c r="K326" s="78" t="s">
        <v>2924</v>
      </c>
      <c r="L326" s="80">
        <v>12534703.35</v>
      </c>
      <c r="M326" s="80">
        <v>12533473.35</v>
      </c>
      <c r="N326" s="81">
        <v>37366601.479999997</v>
      </c>
    </row>
    <row r="327" spans="1:14" ht="229.5" customHeight="1" x14ac:dyDescent="0.25">
      <c r="A327" s="70">
        <v>324</v>
      </c>
      <c r="B327" s="78" t="s">
        <v>1863</v>
      </c>
      <c r="C327" s="78" t="s">
        <v>1864</v>
      </c>
      <c r="D327" s="78" t="s">
        <v>1865</v>
      </c>
      <c r="E327" s="78" t="s">
        <v>939</v>
      </c>
      <c r="F327" s="78" t="s">
        <v>333</v>
      </c>
      <c r="G327" s="78" t="s">
        <v>829</v>
      </c>
      <c r="H327" s="78" t="s">
        <v>1866</v>
      </c>
      <c r="I327" s="79">
        <v>41640</v>
      </c>
      <c r="J327" s="79">
        <v>43434</v>
      </c>
      <c r="K327" s="78" t="s">
        <v>2925</v>
      </c>
      <c r="L327" s="80">
        <v>1077480</v>
      </c>
      <c r="M327" s="80">
        <v>1077480</v>
      </c>
      <c r="N327" s="80">
        <v>920000</v>
      </c>
    </row>
    <row r="328" spans="1:14" ht="229.5" customHeight="1" x14ac:dyDescent="0.25">
      <c r="A328" s="70">
        <v>325</v>
      </c>
      <c r="B328" s="78" t="s">
        <v>1867</v>
      </c>
      <c r="C328" s="78" t="s">
        <v>1868</v>
      </c>
      <c r="D328" s="78" t="s">
        <v>1865</v>
      </c>
      <c r="E328" s="78" t="s">
        <v>939</v>
      </c>
      <c r="F328" s="78" t="s">
        <v>333</v>
      </c>
      <c r="G328" s="78" t="s">
        <v>829</v>
      </c>
      <c r="H328" s="78" t="s">
        <v>1866</v>
      </c>
      <c r="I328" s="79">
        <v>41640</v>
      </c>
      <c r="J328" s="79">
        <v>43404</v>
      </c>
      <c r="K328" s="78" t="s">
        <v>1869</v>
      </c>
      <c r="L328" s="80">
        <v>1433600</v>
      </c>
      <c r="M328" s="80">
        <v>1433600</v>
      </c>
      <c r="N328" s="80">
        <v>977500</v>
      </c>
    </row>
    <row r="329" spans="1:14" ht="139.5" customHeight="1" x14ac:dyDescent="0.25">
      <c r="A329" s="70">
        <v>326</v>
      </c>
      <c r="B329" s="78" t="s">
        <v>1870</v>
      </c>
      <c r="C329" s="78" t="s">
        <v>1871</v>
      </c>
      <c r="D329" s="78" t="s">
        <v>1027</v>
      </c>
      <c r="E329" s="78" t="s">
        <v>939</v>
      </c>
      <c r="F329" s="78" t="s">
        <v>333</v>
      </c>
      <c r="G329" s="78" t="s">
        <v>334</v>
      </c>
      <c r="H329" s="78" t="s">
        <v>1397</v>
      </c>
      <c r="I329" s="79">
        <v>41640</v>
      </c>
      <c r="J329" s="79">
        <v>43404</v>
      </c>
      <c r="K329" s="78" t="s">
        <v>1872</v>
      </c>
      <c r="L329" s="80">
        <v>1459118</v>
      </c>
      <c r="M329" s="80">
        <v>1459118</v>
      </c>
      <c r="N329" s="80">
        <v>977500</v>
      </c>
    </row>
    <row r="330" spans="1:14" ht="78" customHeight="1" x14ac:dyDescent="0.25">
      <c r="A330" s="70">
        <v>327</v>
      </c>
      <c r="B330" s="78" t="s">
        <v>1299</v>
      </c>
      <c r="C330" s="78" t="s">
        <v>1300</v>
      </c>
      <c r="D330" s="78" t="s">
        <v>1301</v>
      </c>
      <c r="E330" s="78" t="s">
        <v>909</v>
      </c>
      <c r="F330" s="78" t="s">
        <v>72</v>
      </c>
      <c r="G330" s="78" t="s">
        <v>1302</v>
      </c>
      <c r="H330" s="78" t="s">
        <v>1319</v>
      </c>
      <c r="I330" s="79">
        <v>41640</v>
      </c>
      <c r="J330" s="79">
        <v>43465</v>
      </c>
      <c r="K330" s="78" t="s">
        <v>1322</v>
      </c>
      <c r="L330" s="80">
        <v>14811207</v>
      </c>
      <c r="M330" s="80">
        <v>14811207</v>
      </c>
      <c r="N330" s="80">
        <v>960500</v>
      </c>
    </row>
    <row r="331" spans="1:14" ht="87.75" customHeight="1" x14ac:dyDescent="0.25">
      <c r="A331" s="70">
        <v>328</v>
      </c>
      <c r="B331" s="78" t="s">
        <v>1303</v>
      </c>
      <c r="C331" s="78" t="s">
        <v>1304</v>
      </c>
      <c r="D331" s="78" t="s">
        <v>1305</v>
      </c>
      <c r="E331" s="78" t="s">
        <v>909</v>
      </c>
      <c r="F331" s="78" t="s">
        <v>72</v>
      </c>
      <c r="G331" s="78" t="s">
        <v>691</v>
      </c>
      <c r="H331" s="78" t="s">
        <v>1873</v>
      </c>
      <c r="I331" s="79">
        <v>41640</v>
      </c>
      <c r="J331" s="79">
        <v>44196</v>
      </c>
      <c r="K331" s="78" t="s">
        <v>1323</v>
      </c>
      <c r="L331" s="80">
        <v>15040038</v>
      </c>
      <c r="M331" s="80">
        <v>14897850</v>
      </c>
      <c r="N331" s="80">
        <v>901000</v>
      </c>
    </row>
    <row r="332" spans="1:14" ht="204" customHeight="1" x14ac:dyDescent="0.25">
      <c r="A332" s="70">
        <v>329</v>
      </c>
      <c r="B332" s="78" t="s">
        <v>1874</v>
      </c>
      <c r="C332" s="78" t="s">
        <v>1875</v>
      </c>
      <c r="D332" s="78" t="s">
        <v>1308</v>
      </c>
      <c r="E332" s="78" t="s">
        <v>894</v>
      </c>
      <c r="F332" s="78" t="s">
        <v>127</v>
      </c>
      <c r="G332" s="78" t="s">
        <v>681</v>
      </c>
      <c r="H332" s="78" t="s">
        <v>1876</v>
      </c>
      <c r="I332" s="79">
        <v>41640</v>
      </c>
      <c r="J332" s="79">
        <v>43830</v>
      </c>
      <c r="K332" s="78" t="s">
        <v>2926</v>
      </c>
      <c r="L332" s="80">
        <v>14743080.4</v>
      </c>
      <c r="M332" s="80">
        <v>14743080.4</v>
      </c>
      <c r="N332" s="80">
        <v>920000</v>
      </c>
    </row>
    <row r="333" spans="1:14" ht="100.5" customHeight="1" x14ac:dyDescent="0.25">
      <c r="A333" s="70">
        <v>330</v>
      </c>
      <c r="B333" s="78" t="s">
        <v>1306</v>
      </c>
      <c r="C333" s="78" t="s">
        <v>1307</v>
      </c>
      <c r="D333" s="78" t="s">
        <v>1308</v>
      </c>
      <c r="E333" s="78" t="s">
        <v>894</v>
      </c>
      <c r="F333" s="78" t="s">
        <v>127</v>
      </c>
      <c r="G333" s="78" t="s">
        <v>681</v>
      </c>
      <c r="H333" s="78" t="s">
        <v>2927</v>
      </c>
      <c r="I333" s="79">
        <v>41640</v>
      </c>
      <c r="J333" s="79">
        <v>43830</v>
      </c>
      <c r="K333" s="78" t="s">
        <v>1324</v>
      </c>
      <c r="L333" s="80">
        <v>14420941.34</v>
      </c>
      <c r="M333" s="80">
        <v>14420941.34</v>
      </c>
      <c r="N333" s="81">
        <v>5320000</v>
      </c>
    </row>
    <row r="334" spans="1:14" ht="78.75" x14ac:dyDescent="0.25">
      <c r="A334" s="70">
        <v>331</v>
      </c>
      <c r="B334" s="78" t="s">
        <v>1877</v>
      </c>
      <c r="C334" s="78" t="s">
        <v>1878</v>
      </c>
      <c r="D334" s="78" t="s">
        <v>1879</v>
      </c>
      <c r="E334" s="78" t="s">
        <v>920</v>
      </c>
      <c r="F334" s="78" t="s">
        <v>167</v>
      </c>
      <c r="G334" s="78" t="s">
        <v>1880</v>
      </c>
      <c r="H334" s="78" t="s">
        <v>1881</v>
      </c>
      <c r="I334" s="79">
        <v>41640</v>
      </c>
      <c r="J334" s="79">
        <v>43312</v>
      </c>
      <c r="K334" s="78" t="s">
        <v>1882</v>
      </c>
      <c r="L334" s="80">
        <v>5823391.6299999999</v>
      </c>
      <c r="M334" s="80">
        <v>5683000</v>
      </c>
      <c r="N334" s="81">
        <v>26702925.440000001</v>
      </c>
    </row>
    <row r="335" spans="1:14" ht="247.5" x14ac:dyDescent="0.25">
      <c r="A335" s="70">
        <v>332</v>
      </c>
      <c r="B335" s="78" t="s">
        <v>1883</v>
      </c>
      <c r="C335" s="78" t="s">
        <v>1884</v>
      </c>
      <c r="D335" s="78" t="s">
        <v>1885</v>
      </c>
      <c r="E335" s="78" t="s">
        <v>933</v>
      </c>
      <c r="F335" s="78" t="s">
        <v>257</v>
      </c>
      <c r="G335" s="78" t="s">
        <v>795</v>
      </c>
      <c r="H335" s="78" t="s">
        <v>1886</v>
      </c>
      <c r="I335" s="79">
        <v>41640</v>
      </c>
      <c r="J335" s="79">
        <v>44012</v>
      </c>
      <c r="K335" s="78" t="s">
        <v>2928</v>
      </c>
      <c r="L335" s="80">
        <v>12332037.9</v>
      </c>
      <c r="M335" s="80">
        <v>12332037.9</v>
      </c>
      <c r="N335" s="81">
        <v>20175917.050000001</v>
      </c>
    </row>
    <row r="336" spans="1:14" ht="56.25" x14ac:dyDescent="0.25">
      <c r="A336" s="70">
        <v>333</v>
      </c>
      <c r="B336" s="78" t="s">
        <v>1887</v>
      </c>
      <c r="C336" s="78" t="s">
        <v>2929</v>
      </c>
      <c r="D336" s="78" t="s">
        <v>1433</v>
      </c>
      <c r="E336" s="78" t="s">
        <v>928</v>
      </c>
      <c r="F336" s="78" t="s">
        <v>287</v>
      </c>
      <c r="G336" s="78" t="s">
        <v>340</v>
      </c>
      <c r="H336" s="78" t="s">
        <v>1189</v>
      </c>
      <c r="I336" s="79">
        <v>41640</v>
      </c>
      <c r="J336" s="79">
        <v>43312</v>
      </c>
      <c r="K336" s="78" t="s">
        <v>1888</v>
      </c>
      <c r="L336" s="80">
        <v>4831440.67</v>
      </c>
      <c r="M336" s="80">
        <v>4315654.5</v>
      </c>
      <c r="N336" s="81">
        <v>18700000</v>
      </c>
    </row>
    <row r="337" spans="1:14" ht="168.75" x14ac:dyDescent="0.25">
      <c r="A337" s="70">
        <v>334</v>
      </c>
      <c r="B337" s="78" t="s">
        <v>1889</v>
      </c>
      <c r="C337" s="78" t="s">
        <v>1890</v>
      </c>
      <c r="D337" s="78" t="s">
        <v>1808</v>
      </c>
      <c r="E337" s="78" t="s">
        <v>1809</v>
      </c>
      <c r="F337" s="78" t="s">
        <v>347</v>
      </c>
      <c r="G337" s="78" t="s">
        <v>1810</v>
      </c>
      <c r="H337" s="78" t="s">
        <v>1811</v>
      </c>
      <c r="I337" s="79">
        <v>41640</v>
      </c>
      <c r="J337" s="79">
        <v>43434</v>
      </c>
      <c r="K337" s="78" t="s">
        <v>2930</v>
      </c>
      <c r="L337" s="80">
        <v>4194149.92</v>
      </c>
      <c r="M337" s="80">
        <v>4188472.84</v>
      </c>
      <c r="N337" s="81">
        <v>36502102.5</v>
      </c>
    </row>
    <row r="338" spans="1:14" ht="127.5" customHeight="1" x14ac:dyDescent="0.25">
      <c r="A338" s="70">
        <v>335</v>
      </c>
      <c r="B338" s="78" t="s">
        <v>1891</v>
      </c>
      <c r="C338" s="78" t="s">
        <v>1892</v>
      </c>
      <c r="D338" s="78" t="s">
        <v>1893</v>
      </c>
      <c r="E338" s="78" t="s">
        <v>930</v>
      </c>
      <c r="F338" s="78" t="s">
        <v>151</v>
      </c>
      <c r="G338" s="78" t="s">
        <v>772</v>
      </c>
      <c r="H338" s="78" t="s">
        <v>1894</v>
      </c>
      <c r="I338" s="79">
        <v>41640</v>
      </c>
      <c r="J338" s="79">
        <v>43281</v>
      </c>
      <c r="K338" s="78" t="s">
        <v>1895</v>
      </c>
      <c r="L338" s="80">
        <v>6523500</v>
      </c>
      <c r="M338" s="80">
        <v>6523500</v>
      </c>
      <c r="N338" s="80">
        <v>977500</v>
      </c>
    </row>
    <row r="339" spans="1:14" ht="84.75" customHeight="1" x14ac:dyDescent="0.25">
      <c r="A339" s="70">
        <v>336</v>
      </c>
      <c r="B339" s="78" t="s">
        <v>1309</v>
      </c>
      <c r="C339" s="78" t="s">
        <v>1310</v>
      </c>
      <c r="D339" s="78" t="s">
        <v>946</v>
      </c>
      <c r="E339" s="78" t="s">
        <v>894</v>
      </c>
      <c r="F339" s="78" t="s">
        <v>127</v>
      </c>
      <c r="G339" s="78" t="s">
        <v>128</v>
      </c>
      <c r="H339" s="78" t="s">
        <v>1349</v>
      </c>
      <c r="I339" s="79">
        <v>41640</v>
      </c>
      <c r="J339" s="79">
        <v>43524</v>
      </c>
      <c r="K339" s="78" t="s">
        <v>2931</v>
      </c>
      <c r="L339" s="80">
        <v>5225817.01</v>
      </c>
      <c r="M339" s="80">
        <v>5142549.01</v>
      </c>
      <c r="N339" s="80">
        <v>920000</v>
      </c>
    </row>
    <row r="340" spans="1:14" ht="56.25" x14ac:dyDescent="0.25">
      <c r="A340" s="70">
        <v>337</v>
      </c>
      <c r="B340" s="78" t="s">
        <v>1896</v>
      </c>
      <c r="C340" s="78" t="s">
        <v>1897</v>
      </c>
      <c r="D340" s="78" t="s">
        <v>1898</v>
      </c>
      <c r="E340" s="78" t="s">
        <v>909</v>
      </c>
      <c r="F340" s="78" t="s">
        <v>72</v>
      </c>
      <c r="G340" s="78" t="s">
        <v>1899</v>
      </c>
      <c r="H340" s="78" t="s">
        <v>1900</v>
      </c>
      <c r="I340" s="79">
        <v>41640</v>
      </c>
      <c r="J340" s="79">
        <v>43646</v>
      </c>
      <c r="K340" s="78" t="s">
        <v>1901</v>
      </c>
      <c r="L340" s="80">
        <v>7503634.5999999996</v>
      </c>
      <c r="M340" s="80">
        <v>7492541.9900000002</v>
      </c>
      <c r="N340" s="76">
        <v>493197.2</v>
      </c>
    </row>
    <row r="341" spans="1:14" ht="90" x14ac:dyDescent="0.25">
      <c r="A341" s="70">
        <v>338</v>
      </c>
      <c r="B341" s="78" t="s">
        <v>1311</v>
      </c>
      <c r="C341" s="78" t="s">
        <v>1312</v>
      </c>
      <c r="D341" s="78" t="s">
        <v>1313</v>
      </c>
      <c r="E341" s="78" t="s">
        <v>923</v>
      </c>
      <c r="F341" s="78" t="s">
        <v>670</v>
      </c>
      <c r="G341" s="78" t="s">
        <v>671</v>
      </c>
      <c r="H341" s="78" t="s">
        <v>2932</v>
      </c>
      <c r="I341" s="79">
        <v>41640</v>
      </c>
      <c r="J341" s="79">
        <v>43646</v>
      </c>
      <c r="K341" s="78" t="s">
        <v>1325</v>
      </c>
      <c r="L341" s="80">
        <v>7747150</v>
      </c>
      <c r="M341" s="80">
        <v>6908483.3300000001</v>
      </c>
      <c r="N341" s="76">
        <v>9522159</v>
      </c>
    </row>
    <row r="342" spans="1:14" ht="56.25" x14ac:dyDescent="0.25">
      <c r="A342" s="70">
        <v>339</v>
      </c>
      <c r="B342" s="78" t="s">
        <v>1902</v>
      </c>
      <c r="C342" s="78" t="s">
        <v>1903</v>
      </c>
      <c r="D342" s="78" t="s">
        <v>1904</v>
      </c>
      <c r="E342" s="78" t="s">
        <v>928</v>
      </c>
      <c r="F342" s="78" t="s">
        <v>287</v>
      </c>
      <c r="G342" s="78" t="s">
        <v>1905</v>
      </c>
      <c r="H342" s="78" t="s">
        <v>1906</v>
      </c>
      <c r="I342" s="79">
        <v>41640</v>
      </c>
      <c r="J342" s="79">
        <v>43373</v>
      </c>
      <c r="K342" s="78" t="s">
        <v>1907</v>
      </c>
      <c r="L342" s="80">
        <v>5506154.21</v>
      </c>
      <c r="M342" s="80">
        <v>4719766.84</v>
      </c>
      <c r="N342" s="76">
        <v>767353.43</v>
      </c>
    </row>
    <row r="343" spans="1:14" ht="67.5" x14ac:dyDescent="0.25">
      <c r="A343" s="70">
        <v>340</v>
      </c>
      <c r="B343" s="78" t="s">
        <v>1908</v>
      </c>
      <c r="C343" s="78" t="s">
        <v>1909</v>
      </c>
      <c r="D343" s="78" t="s">
        <v>1910</v>
      </c>
      <c r="E343" s="78" t="s">
        <v>909</v>
      </c>
      <c r="F343" s="78" t="s">
        <v>72</v>
      </c>
      <c r="G343" s="78" t="s">
        <v>1911</v>
      </c>
      <c r="H343" s="78" t="s">
        <v>1912</v>
      </c>
      <c r="I343" s="79">
        <v>41640</v>
      </c>
      <c r="J343" s="79">
        <v>43555</v>
      </c>
      <c r="K343" s="78" t="s">
        <v>1913</v>
      </c>
      <c r="L343" s="80">
        <v>8968785.2699999996</v>
      </c>
      <c r="M343" s="80">
        <v>8608345.2699999996</v>
      </c>
      <c r="N343" s="76">
        <v>9543800</v>
      </c>
    </row>
    <row r="344" spans="1:14" ht="56.25" x14ac:dyDescent="0.25">
      <c r="A344" s="70">
        <v>341</v>
      </c>
      <c r="B344" s="78" t="s">
        <v>1914</v>
      </c>
      <c r="C344" s="78" t="s">
        <v>1915</v>
      </c>
      <c r="D344" s="78" t="s">
        <v>1916</v>
      </c>
      <c r="E344" s="78" t="s">
        <v>912</v>
      </c>
      <c r="F344" s="78" t="s">
        <v>1610</v>
      </c>
      <c r="G344" s="78" t="s">
        <v>1611</v>
      </c>
      <c r="H344" s="78" t="s">
        <v>1917</v>
      </c>
      <c r="I344" s="79">
        <v>41640</v>
      </c>
      <c r="J344" s="79">
        <v>43738</v>
      </c>
      <c r="K344" s="78" t="s">
        <v>1918</v>
      </c>
      <c r="L344" s="80">
        <v>7403724.8399999999</v>
      </c>
      <c r="M344" s="80">
        <v>4471733.8</v>
      </c>
      <c r="N344" s="76">
        <v>1289852.95</v>
      </c>
    </row>
    <row r="345" spans="1:14" ht="67.5" x14ac:dyDescent="0.25">
      <c r="A345" s="70">
        <v>342</v>
      </c>
      <c r="B345" s="78" t="s">
        <v>1919</v>
      </c>
      <c r="C345" s="78" t="s">
        <v>1920</v>
      </c>
      <c r="D345" s="78" t="s">
        <v>1277</v>
      </c>
      <c r="E345" s="78" t="s">
        <v>901</v>
      </c>
      <c r="F345" s="78" t="s">
        <v>282</v>
      </c>
      <c r="G345" s="78" t="s">
        <v>283</v>
      </c>
      <c r="H345" s="78" t="s">
        <v>1789</v>
      </c>
      <c r="I345" s="79">
        <v>41640</v>
      </c>
      <c r="J345" s="79">
        <v>43496</v>
      </c>
      <c r="K345" s="78" t="s">
        <v>2933</v>
      </c>
      <c r="L345" s="80">
        <v>8488017.9000000004</v>
      </c>
      <c r="M345" s="80">
        <v>8322130.4500000002</v>
      </c>
      <c r="N345" s="76">
        <v>21333289.010000002</v>
      </c>
    </row>
    <row r="346" spans="1:14" ht="67.5" x14ac:dyDescent="0.25">
      <c r="A346" s="70">
        <v>343</v>
      </c>
      <c r="B346" s="78" t="s">
        <v>1921</v>
      </c>
      <c r="C346" s="78" t="s">
        <v>1922</v>
      </c>
      <c r="D346" s="78" t="s">
        <v>1923</v>
      </c>
      <c r="E346" s="78" t="s">
        <v>909</v>
      </c>
      <c r="F346" s="78" t="s">
        <v>72</v>
      </c>
      <c r="G346" s="78" t="s">
        <v>850</v>
      </c>
      <c r="H346" s="78" t="s">
        <v>1924</v>
      </c>
      <c r="I346" s="79">
        <v>41640</v>
      </c>
      <c r="J346" s="79">
        <v>43555</v>
      </c>
      <c r="K346" s="78" t="s">
        <v>1925</v>
      </c>
      <c r="L346" s="80">
        <v>14953862.57</v>
      </c>
      <c r="M346" s="80">
        <v>14951033.57</v>
      </c>
      <c r="N346" s="76">
        <v>9556550</v>
      </c>
    </row>
    <row r="347" spans="1:14" ht="67.5" x14ac:dyDescent="0.25">
      <c r="A347" s="70">
        <v>344</v>
      </c>
      <c r="B347" s="78" t="s">
        <v>1926</v>
      </c>
      <c r="C347" s="78" t="s">
        <v>1927</v>
      </c>
      <c r="D347" s="78" t="s">
        <v>1437</v>
      </c>
      <c r="E347" s="78" t="s">
        <v>894</v>
      </c>
      <c r="F347" s="78" t="s">
        <v>127</v>
      </c>
      <c r="G347" s="78" t="s">
        <v>782</v>
      </c>
      <c r="H347" s="78" t="s">
        <v>2548</v>
      </c>
      <c r="I347" s="79">
        <v>41640</v>
      </c>
      <c r="J347" s="79">
        <v>43555</v>
      </c>
      <c r="K347" s="78" t="s">
        <v>2934</v>
      </c>
      <c r="L347" s="80">
        <v>20029710.620000001</v>
      </c>
      <c r="M347" s="80">
        <v>20029710.620000001</v>
      </c>
      <c r="N347" s="76">
        <v>9556550</v>
      </c>
    </row>
    <row r="348" spans="1:14" ht="90" x14ac:dyDescent="0.25">
      <c r="A348" s="70">
        <v>345</v>
      </c>
      <c r="B348" s="78" t="s">
        <v>1928</v>
      </c>
      <c r="C348" s="78" t="s">
        <v>1929</v>
      </c>
      <c r="D348" s="78" t="s">
        <v>1930</v>
      </c>
      <c r="E348" s="78" t="s">
        <v>896</v>
      </c>
      <c r="F348" s="78" t="s">
        <v>44</v>
      </c>
      <c r="G348" s="78" t="s">
        <v>1931</v>
      </c>
      <c r="H348" s="78" t="s">
        <v>1932</v>
      </c>
      <c r="I348" s="79">
        <v>41640</v>
      </c>
      <c r="J348" s="79">
        <v>43404</v>
      </c>
      <c r="K348" s="78" t="s">
        <v>1933</v>
      </c>
      <c r="L348" s="80">
        <v>1189100.8999999999</v>
      </c>
      <c r="M348" s="80">
        <v>1155483.6100000001</v>
      </c>
      <c r="N348" s="76">
        <v>1807729.22</v>
      </c>
    </row>
    <row r="349" spans="1:14" ht="56.25" x14ac:dyDescent="0.25">
      <c r="A349" s="70">
        <v>346</v>
      </c>
      <c r="B349" s="78" t="s">
        <v>1934</v>
      </c>
      <c r="C349" s="78" t="s">
        <v>1935</v>
      </c>
      <c r="D349" s="78" t="s">
        <v>1186</v>
      </c>
      <c r="E349" s="78" t="s">
        <v>912</v>
      </c>
      <c r="F349" s="78" t="s">
        <v>237</v>
      </c>
      <c r="G349" s="78" t="s">
        <v>343</v>
      </c>
      <c r="H349" s="78" t="s">
        <v>1187</v>
      </c>
      <c r="I349" s="79">
        <v>41640</v>
      </c>
      <c r="J349" s="79">
        <v>43312</v>
      </c>
      <c r="K349" s="78" t="s">
        <v>1936</v>
      </c>
      <c r="L349" s="80">
        <v>2895504.97</v>
      </c>
      <c r="M349" s="80">
        <v>2788054.97</v>
      </c>
      <c r="N349" s="76">
        <v>2614142</v>
      </c>
    </row>
    <row r="350" spans="1:14" ht="67.5" x14ac:dyDescent="0.25">
      <c r="A350" s="70">
        <v>347</v>
      </c>
      <c r="B350" s="78" t="s">
        <v>1937</v>
      </c>
      <c r="C350" s="78" t="s">
        <v>1938</v>
      </c>
      <c r="D350" s="78" t="s">
        <v>1464</v>
      </c>
      <c r="E350" s="78" t="s">
        <v>896</v>
      </c>
      <c r="F350" s="78" t="s">
        <v>44</v>
      </c>
      <c r="G350" s="78" t="s">
        <v>631</v>
      </c>
      <c r="H350" s="78" t="s">
        <v>1939</v>
      </c>
      <c r="I350" s="79">
        <v>41640</v>
      </c>
      <c r="J350" s="79">
        <v>43439</v>
      </c>
      <c r="K350" s="78" t="s">
        <v>2935</v>
      </c>
      <c r="L350" s="80">
        <v>3272066.37</v>
      </c>
      <c r="M350" s="80">
        <v>3262410.87</v>
      </c>
      <c r="N350" s="76">
        <v>811493.64</v>
      </c>
    </row>
    <row r="351" spans="1:14" ht="78.75" x14ac:dyDescent="0.25">
      <c r="A351" s="70">
        <v>348</v>
      </c>
      <c r="B351" s="78" t="s">
        <v>1940</v>
      </c>
      <c r="C351" s="78" t="s">
        <v>1941</v>
      </c>
      <c r="D351" s="78" t="s">
        <v>1942</v>
      </c>
      <c r="E351" s="78" t="s">
        <v>1809</v>
      </c>
      <c r="F351" s="78" t="s">
        <v>347</v>
      </c>
      <c r="G351" s="78" t="s">
        <v>1943</v>
      </c>
      <c r="H351" s="78" t="s">
        <v>1944</v>
      </c>
      <c r="I351" s="79">
        <v>41640</v>
      </c>
      <c r="J351" s="79">
        <v>43434</v>
      </c>
      <c r="K351" s="78" t="s">
        <v>1945</v>
      </c>
      <c r="L351" s="80">
        <v>38222381.469999999</v>
      </c>
      <c r="M351" s="80">
        <v>21588648.219999999</v>
      </c>
      <c r="N351" s="76">
        <v>2094272.83</v>
      </c>
    </row>
    <row r="352" spans="1:14" ht="123.75" x14ac:dyDescent="0.25">
      <c r="A352" s="70">
        <v>349</v>
      </c>
      <c r="B352" s="78" t="s">
        <v>1946</v>
      </c>
      <c r="C352" s="78" t="s">
        <v>1947</v>
      </c>
      <c r="D352" s="78" t="s">
        <v>1119</v>
      </c>
      <c r="E352" s="78" t="s">
        <v>923</v>
      </c>
      <c r="F352" s="78" t="s">
        <v>884</v>
      </c>
      <c r="G352" s="78" t="s">
        <v>885</v>
      </c>
      <c r="H352" s="78" t="s">
        <v>1948</v>
      </c>
      <c r="I352" s="79">
        <v>41640</v>
      </c>
      <c r="J352" s="79">
        <v>43646</v>
      </c>
      <c r="K352" s="78" t="s">
        <v>1949</v>
      </c>
      <c r="L352" s="80">
        <v>30000000</v>
      </c>
      <c r="M352" s="80">
        <v>30000000</v>
      </c>
      <c r="N352" s="76">
        <v>1680861.7</v>
      </c>
    </row>
    <row r="353" spans="1:14" ht="123.75" x14ac:dyDescent="0.25">
      <c r="A353" s="70">
        <v>350</v>
      </c>
      <c r="B353" s="78" t="s">
        <v>1950</v>
      </c>
      <c r="C353" s="78" t="s">
        <v>1951</v>
      </c>
      <c r="D353" s="78" t="s">
        <v>1952</v>
      </c>
      <c r="E353" s="78" t="s">
        <v>920</v>
      </c>
      <c r="F353" s="78" t="s">
        <v>167</v>
      </c>
      <c r="G353" s="78" t="s">
        <v>825</v>
      </c>
      <c r="H353" s="78" t="s">
        <v>1197</v>
      </c>
      <c r="I353" s="79">
        <v>41640</v>
      </c>
      <c r="J353" s="79">
        <v>43830</v>
      </c>
      <c r="K353" s="78" t="s">
        <v>1953</v>
      </c>
      <c r="L353" s="80">
        <v>29999007.510000002</v>
      </c>
      <c r="M353" s="80">
        <v>29472215.73</v>
      </c>
      <c r="N353" s="76">
        <v>1382838.47</v>
      </c>
    </row>
    <row r="354" spans="1:14" ht="78.75" x14ac:dyDescent="0.25">
      <c r="A354" s="70">
        <v>351</v>
      </c>
      <c r="B354" s="78" t="s">
        <v>1954</v>
      </c>
      <c r="C354" s="78" t="s">
        <v>1955</v>
      </c>
      <c r="D354" s="78" t="s">
        <v>1956</v>
      </c>
      <c r="E354" s="78" t="s">
        <v>930</v>
      </c>
      <c r="F354" s="78" t="s">
        <v>151</v>
      </c>
      <c r="G354" s="78" t="s">
        <v>776</v>
      </c>
      <c r="H354" s="78" t="s">
        <v>2936</v>
      </c>
      <c r="I354" s="79">
        <v>41640</v>
      </c>
      <c r="J354" s="79">
        <v>43616</v>
      </c>
      <c r="K354" s="78" t="s">
        <v>1957</v>
      </c>
      <c r="L354" s="80">
        <v>12879566.949999999</v>
      </c>
      <c r="M354" s="80">
        <v>11661653.779999999</v>
      </c>
      <c r="N354" s="76">
        <v>3534744.55</v>
      </c>
    </row>
    <row r="355" spans="1:14" ht="101.25" x14ac:dyDescent="0.25">
      <c r="A355" s="70">
        <v>352</v>
      </c>
      <c r="B355" s="78" t="s">
        <v>1958</v>
      </c>
      <c r="C355" s="78" t="s">
        <v>1959</v>
      </c>
      <c r="D355" s="78" t="s">
        <v>1960</v>
      </c>
      <c r="E355" s="78" t="s">
        <v>928</v>
      </c>
      <c r="F355" s="78" t="s">
        <v>287</v>
      </c>
      <c r="G355" s="78" t="s">
        <v>288</v>
      </c>
      <c r="H355" s="78" t="s">
        <v>1961</v>
      </c>
      <c r="I355" s="79">
        <v>41640</v>
      </c>
      <c r="J355" s="79">
        <v>43373</v>
      </c>
      <c r="K355" s="78" t="s">
        <v>2937</v>
      </c>
      <c r="L355" s="80">
        <v>8480158.5399999991</v>
      </c>
      <c r="M355" s="80">
        <v>7526491.54</v>
      </c>
      <c r="N355" s="76">
        <v>1584591.25</v>
      </c>
    </row>
    <row r="356" spans="1:14" ht="45" x14ac:dyDescent="0.25">
      <c r="A356" s="70">
        <v>353</v>
      </c>
      <c r="B356" s="78" t="s">
        <v>1962</v>
      </c>
      <c r="C356" s="78" t="s">
        <v>1963</v>
      </c>
      <c r="D356" s="78" t="s">
        <v>1027</v>
      </c>
      <c r="E356" s="78" t="s">
        <v>939</v>
      </c>
      <c r="F356" s="78" t="s">
        <v>333</v>
      </c>
      <c r="G356" s="78" t="s">
        <v>334</v>
      </c>
      <c r="H356" s="78" t="s">
        <v>1397</v>
      </c>
      <c r="I356" s="79">
        <v>41640</v>
      </c>
      <c r="J356" s="79">
        <v>43465</v>
      </c>
      <c r="K356" s="78" t="s">
        <v>1964</v>
      </c>
      <c r="L356" s="80">
        <v>4881188.55</v>
      </c>
      <c r="M356" s="80">
        <v>4871348.55</v>
      </c>
      <c r="N356" s="76">
        <v>4063228.73</v>
      </c>
    </row>
    <row r="357" spans="1:14" ht="101.25" x14ac:dyDescent="0.25">
      <c r="A357" s="70">
        <v>354</v>
      </c>
      <c r="B357" s="78" t="s">
        <v>1965</v>
      </c>
      <c r="C357" s="78" t="s">
        <v>1966</v>
      </c>
      <c r="D357" s="78" t="s">
        <v>1967</v>
      </c>
      <c r="E357" s="78" t="s">
        <v>1809</v>
      </c>
      <c r="F357" s="78" t="s">
        <v>789</v>
      </c>
      <c r="G357" s="78" t="s">
        <v>790</v>
      </c>
      <c r="H357" s="78" t="s">
        <v>1968</v>
      </c>
      <c r="I357" s="79">
        <v>41640</v>
      </c>
      <c r="J357" s="79">
        <v>43830</v>
      </c>
      <c r="K357" s="78" t="s">
        <v>1969</v>
      </c>
      <c r="L357" s="80">
        <v>8797465.2300000004</v>
      </c>
      <c r="M357" s="80">
        <v>8747797.8800000008</v>
      </c>
      <c r="N357" s="76">
        <v>2099756.7400000002</v>
      </c>
    </row>
    <row r="358" spans="1:14" ht="199.5" customHeight="1" x14ac:dyDescent="0.25">
      <c r="A358" s="70">
        <v>355</v>
      </c>
      <c r="B358" s="78" t="s">
        <v>1970</v>
      </c>
      <c r="C358" s="78" t="s">
        <v>1971</v>
      </c>
      <c r="D358" s="78" t="s">
        <v>1817</v>
      </c>
      <c r="E358" s="78" t="s">
        <v>923</v>
      </c>
      <c r="F358" s="78" t="s">
        <v>670</v>
      </c>
      <c r="G358" s="78" t="s">
        <v>671</v>
      </c>
      <c r="H358" s="78" t="s">
        <v>1818</v>
      </c>
      <c r="I358" s="79">
        <v>41640</v>
      </c>
      <c r="J358" s="79">
        <v>43738</v>
      </c>
      <c r="K358" s="78" t="s">
        <v>2938</v>
      </c>
      <c r="L358" s="80">
        <v>11175540</v>
      </c>
      <c r="M358" s="80">
        <v>11175540</v>
      </c>
      <c r="N358" s="76">
        <v>796757.71</v>
      </c>
    </row>
    <row r="359" spans="1:14" ht="112.5" x14ac:dyDescent="0.25">
      <c r="A359" s="70">
        <v>356</v>
      </c>
      <c r="B359" s="78" t="s">
        <v>1972</v>
      </c>
      <c r="C359" s="78" t="s">
        <v>1973</v>
      </c>
      <c r="D359" s="78" t="s">
        <v>1974</v>
      </c>
      <c r="E359" s="78" t="s">
        <v>970</v>
      </c>
      <c r="F359" s="78" t="s">
        <v>337</v>
      </c>
      <c r="G359" s="78" t="s">
        <v>1975</v>
      </c>
      <c r="H359" s="78" t="s">
        <v>1976</v>
      </c>
      <c r="I359" s="79">
        <v>41640</v>
      </c>
      <c r="J359" s="79">
        <v>43555</v>
      </c>
      <c r="K359" s="78" t="s">
        <v>2939</v>
      </c>
      <c r="L359" s="80">
        <v>13948004.65</v>
      </c>
      <c r="M359" s="80">
        <v>13948004.65</v>
      </c>
      <c r="N359" s="76">
        <v>1413731.67</v>
      </c>
    </row>
    <row r="360" spans="1:14" ht="112.5" x14ac:dyDescent="0.25">
      <c r="A360" s="70">
        <v>357</v>
      </c>
      <c r="B360" s="78" t="s">
        <v>1977</v>
      </c>
      <c r="C360" s="78" t="s">
        <v>1978</v>
      </c>
      <c r="D360" s="78" t="s">
        <v>1308</v>
      </c>
      <c r="E360" s="78" t="s">
        <v>894</v>
      </c>
      <c r="F360" s="78" t="s">
        <v>127</v>
      </c>
      <c r="G360" s="78" t="s">
        <v>681</v>
      </c>
      <c r="H360" s="78" t="s">
        <v>1876</v>
      </c>
      <c r="I360" s="79">
        <v>41640</v>
      </c>
      <c r="J360" s="79">
        <v>43830</v>
      </c>
      <c r="K360" s="78" t="s">
        <v>2940</v>
      </c>
      <c r="L360" s="80">
        <v>25368706.629999999</v>
      </c>
      <c r="M360" s="80">
        <v>25368706.629999999</v>
      </c>
      <c r="N360" s="76">
        <v>415412.4</v>
      </c>
    </row>
    <row r="361" spans="1:14" ht="67.5" x14ac:dyDescent="0.25">
      <c r="A361" s="70">
        <v>358</v>
      </c>
      <c r="B361" s="78" t="s">
        <v>1979</v>
      </c>
      <c r="C361" s="78" t="s">
        <v>1980</v>
      </c>
      <c r="D361" s="78" t="s">
        <v>1288</v>
      </c>
      <c r="E361" s="78" t="s">
        <v>909</v>
      </c>
      <c r="F361" s="78" t="s">
        <v>72</v>
      </c>
      <c r="G361" s="78" t="s">
        <v>675</v>
      </c>
      <c r="H361" s="78" t="s">
        <v>1317</v>
      </c>
      <c r="I361" s="79">
        <v>41640</v>
      </c>
      <c r="J361" s="79">
        <v>43708</v>
      </c>
      <c r="K361" s="78" t="s">
        <v>1981</v>
      </c>
      <c r="L361" s="80">
        <v>29866906.379999999</v>
      </c>
      <c r="M361" s="80">
        <v>24680172.579999998</v>
      </c>
      <c r="N361" s="76">
        <v>822597.11</v>
      </c>
    </row>
    <row r="362" spans="1:14" ht="101.25" x14ac:dyDescent="0.25">
      <c r="A362" s="70">
        <v>359</v>
      </c>
      <c r="B362" s="78" t="s">
        <v>1982</v>
      </c>
      <c r="C362" s="78" t="s">
        <v>1983</v>
      </c>
      <c r="D362" s="78" t="s">
        <v>1984</v>
      </c>
      <c r="E362" s="78" t="s">
        <v>930</v>
      </c>
      <c r="F362" s="78" t="s">
        <v>151</v>
      </c>
      <c r="G362" s="78" t="s">
        <v>1985</v>
      </c>
      <c r="H362" s="78" t="s">
        <v>2941</v>
      </c>
      <c r="I362" s="79">
        <v>41640</v>
      </c>
      <c r="J362" s="79">
        <v>43373</v>
      </c>
      <c r="K362" s="78" t="s">
        <v>1986</v>
      </c>
      <c r="L362" s="80">
        <v>12636607.470000001</v>
      </c>
      <c r="M362" s="80">
        <v>12636607.470000001</v>
      </c>
      <c r="N362" s="76">
        <v>2284257.41</v>
      </c>
    </row>
    <row r="363" spans="1:14" ht="78.75" x14ac:dyDescent="0.25">
      <c r="A363" s="70">
        <v>360</v>
      </c>
      <c r="B363" s="78" t="s">
        <v>1987</v>
      </c>
      <c r="C363" s="78" t="s">
        <v>1988</v>
      </c>
      <c r="D363" s="78" t="s">
        <v>1989</v>
      </c>
      <c r="E363" s="78" t="s">
        <v>909</v>
      </c>
      <c r="F363" s="78" t="s">
        <v>72</v>
      </c>
      <c r="G363" s="78" t="s">
        <v>1302</v>
      </c>
      <c r="H363" s="78" t="s">
        <v>1319</v>
      </c>
      <c r="I363" s="79">
        <v>41640</v>
      </c>
      <c r="J363" s="79">
        <v>43465</v>
      </c>
      <c r="K363" s="78" t="s">
        <v>1990</v>
      </c>
      <c r="L363" s="80">
        <v>6916469.3600000003</v>
      </c>
      <c r="M363" s="80">
        <v>6910319.3600000003</v>
      </c>
      <c r="N363" s="76">
        <v>1039080.8</v>
      </c>
    </row>
    <row r="364" spans="1:14" ht="78.75" x14ac:dyDescent="0.25">
      <c r="A364" s="70">
        <v>361</v>
      </c>
      <c r="B364" s="78" t="s">
        <v>1991</v>
      </c>
      <c r="C364" s="78" t="s">
        <v>1992</v>
      </c>
      <c r="D364" s="78" t="s">
        <v>1123</v>
      </c>
      <c r="E364" s="78" t="s">
        <v>939</v>
      </c>
      <c r="F364" s="78" t="s">
        <v>333</v>
      </c>
      <c r="G364" s="78" t="s">
        <v>846</v>
      </c>
      <c r="H364" s="78" t="s">
        <v>1155</v>
      </c>
      <c r="I364" s="79">
        <v>41640</v>
      </c>
      <c r="J364" s="79">
        <v>43555</v>
      </c>
      <c r="K364" s="78" t="s">
        <v>1993</v>
      </c>
      <c r="L364" s="80">
        <v>11783870.939999999</v>
      </c>
      <c r="M364" s="80">
        <v>11783870.939999999</v>
      </c>
      <c r="N364" s="76">
        <v>699947.23</v>
      </c>
    </row>
    <row r="365" spans="1:14" ht="168.75" x14ac:dyDescent="0.25">
      <c r="A365" s="70">
        <v>362</v>
      </c>
      <c r="B365" s="78" t="s">
        <v>1994</v>
      </c>
      <c r="C365" s="78" t="s">
        <v>1995</v>
      </c>
      <c r="D365" s="78" t="s">
        <v>1996</v>
      </c>
      <c r="E365" s="78" t="s">
        <v>894</v>
      </c>
      <c r="F365" s="78" t="s">
        <v>127</v>
      </c>
      <c r="G365" s="78" t="s">
        <v>1997</v>
      </c>
      <c r="H365" s="78" t="s">
        <v>1998</v>
      </c>
      <c r="I365" s="79">
        <v>41640</v>
      </c>
      <c r="J365" s="79">
        <v>43555</v>
      </c>
      <c r="K365" s="78" t="s">
        <v>1999</v>
      </c>
      <c r="L365" s="80">
        <v>5316259.87</v>
      </c>
      <c r="M365" s="80">
        <v>5316259.87</v>
      </c>
      <c r="N365" s="76">
        <v>594109.31000000006</v>
      </c>
    </row>
    <row r="366" spans="1:14" ht="67.5" x14ac:dyDescent="0.25">
      <c r="A366" s="70">
        <v>363</v>
      </c>
      <c r="B366" s="78" t="s">
        <v>2000</v>
      </c>
      <c r="C366" s="78" t="s">
        <v>2001</v>
      </c>
      <c r="D366" s="78" t="s">
        <v>898</v>
      </c>
      <c r="E366" s="78" t="s">
        <v>896</v>
      </c>
      <c r="F366" s="78" t="s">
        <v>44</v>
      </c>
      <c r="G366" s="78" t="s">
        <v>45</v>
      </c>
      <c r="H366" s="78" t="s">
        <v>2481</v>
      </c>
      <c r="I366" s="79">
        <v>41640</v>
      </c>
      <c r="J366" s="79">
        <v>44043</v>
      </c>
      <c r="K366" s="78" t="s">
        <v>2002</v>
      </c>
      <c r="L366" s="80">
        <v>12813602.109999999</v>
      </c>
      <c r="M366" s="80">
        <v>12803602.109999999</v>
      </c>
      <c r="N366" s="76">
        <v>212500</v>
      </c>
    </row>
    <row r="367" spans="1:14" ht="67.5" x14ac:dyDescent="0.25">
      <c r="A367" s="70">
        <v>364</v>
      </c>
      <c r="B367" s="78" t="s">
        <v>2003</v>
      </c>
      <c r="C367" s="78" t="s">
        <v>2004</v>
      </c>
      <c r="D367" s="78" t="s">
        <v>1749</v>
      </c>
      <c r="E367" s="78" t="s">
        <v>912</v>
      </c>
      <c r="F367" s="78" t="s">
        <v>237</v>
      </c>
      <c r="G367" s="78" t="s">
        <v>1750</v>
      </c>
      <c r="H367" s="78" t="s">
        <v>1751</v>
      </c>
      <c r="I367" s="79">
        <v>41640</v>
      </c>
      <c r="J367" s="79">
        <v>43496</v>
      </c>
      <c r="K367" s="78" t="s">
        <v>2005</v>
      </c>
      <c r="L367" s="80">
        <v>28872801.120000001</v>
      </c>
      <c r="M367" s="80">
        <v>28872801.120000001</v>
      </c>
      <c r="N367" s="76">
        <v>687654.28</v>
      </c>
    </row>
    <row r="368" spans="1:14" ht="56.25" x14ac:dyDescent="0.25">
      <c r="A368" s="70">
        <v>365</v>
      </c>
      <c r="B368" s="78" t="s">
        <v>2006</v>
      </c>
      <c r="C368" s="78" t="s">
        <v>2007</v>
      </c>
      <c r="D368" s="78" t="s">
        <v>2008</v>
      </c>
      <c r="E368" s="78" t="s">
        <v>906</v>
      </c>
      <c r="F368" s="78" t="s">
        <v>246</v>
      </c>
      <c r="G368" s="78" t="s">
        <v>700</v>
      </c>
      <c r="H368" s="78" t="s">
        <v>2009</v>
      </c>
      <c r="I368" s="79">
        <v>41640</v>
      </c>
      <c r="J368" s="79">
        <v>43555</v>
      </c>
      <c r="K368" s="78" t="s">
        <v>2010</v>
      </c>
      <c r="L368" s="80">
        <v>8776600</v>
      </c>
      <c r="M368" s="80">
        <v>8776600</v>
      </c>
      <c r="N368" s="76">
        <v>977365.48</v>
      </c>
    </row>
    <row r="369" spans="1:14" ht="123.75" x14ac:dyDescent="0.25">
      <c r="A369" s="70">
        <v>366</v>
      </c>
      <c r="B369" s="78" t="s">
        <v>2011</v>
      </c>
      <c r="C369" s="78" t="s">
        <v>2012</v>
      </c>
      <c r="D369" s="78" t="s">
        <v>1128</v>
      </c>
      <c r="E369" s="78" t="s">
        <v>920</v>
      </c>
      <c r="F369" s="78" t="s">
        <v>167</v>
      </c>
      <c r="G369" s="78" t="s">
        <v>807</v>
      </c>
      <c r="H369" s="78" t="s">
        <v>1157</v>
      </c>
      <c r="I369" s="79">
        <v>41640</v>
      </c>
      <c r="J369" s="79">
        <v>43404</v>
      </c>
      <c r="K369" s="78" t="s">
        <v>2942</v>
      </c>
      <c r="L369" s="80">
        <v>10860656.810000001</v>
      </c>
      <c r="M369" s="80">
        <v>10715338.710000001</v>
      </c>
      <c r="N369" s="76">
        <v>526638.77</v>
      </c>
    </row>
    <row r="370" spans="1:14" ht="56.25" x14ac:dyDescent="0.25">
      <c r="A370" s="70">
        <v>367</v>
      </c>
      <c r="B370" s="78" t="s">
        <v>2013</v>
      </c>
      <c r="C370" s="78" t="s">
        <v>2014</v>
      </c>
      <c r="D370" s="78" t="s">
        <v>1808</v>
      </c>
      <c r="E370" s="78" t="s">
        <v>1809</v>
      </c>
      <c r="F370" s="78" t="s">
        <v>347</v>
      </c>
      <c r="G370" s="78" t="s">
        <v>1810</v>
      </c>
      <c r="H370" s="78" t="s">
        <v>1811</v>
      </c>
      <c r="I370" s="79">
        <v>41640</v>
      </c>
      <c r="J370" s="79">
        <v>44286</v>
      </c>
      <c r="K370" s="78" t="s">
        <v>2015</v>
      </c>
      <c r="L370" s="80">
        <v>27133831.850000001</v>
      </c>
      <c r="M370" s="80">
        <v>27133831.850000001</v>
      </c>
      <c r="N370" s="76">
        <v>1423053.71</v>
      </c>
    </row>
    <row r="371" spans="1:14" ht="101.25" x14ac:dyDescent="0.25">
      <c r="A371" s="70">
        <v>368</v>
      </c>
      <c r="B371" s="78" t="s">
        <v>2016</v>
      </c>
      <c r="C371" s="78" t="s">
        <v>2017</v>
      </c>
      <c r="D371" s="78" t="s">
        <v>2018</v>
      </c>
      <c r="E371" s="78" t="s">
        <v>930</v>
      </c>
      <c r="F371" s="78" t="s">
        <v>151</v>
      </c>
      <c r="G371" s="78" t="s">
        <v>2019</v>
      </c>
      <c r="H371" s="78" t="s">
        <v>2020</v>
      </c>
      <c r="I371" s="79">
        <v>41640</v>
      </c>
      <c r="J371" s="79">
        <v>43555</v>
      </c>
      <c r="K371" s="78" t="s">
        <v>2021</v>
      </c>
      <c r="L371" s="80">
        <v>16836033.870000001</v>
      </c>
      <c r="M371" s="80">
        <v>16715024.529999999</v>
      </c>
      <c r="N371" s="76">
        <v>2356470.25</v>
      </c>
    </row>
    <row r="372" spans="1:14" ht="78.75" x14ac:dyDescent="0.25">
      <c r="A372" s="70">
        <v>369</v>
      </c>
      <c r="B372" s="78" t="s">
        <v>2022</v>
      </c>
      <c r="C372" s="78" t="s">
        <v>2023</v>
      </c>
      <c r="D372" s="78" t="s">
        <v>1879</v>
      </c>
      <c r="E372" s="78" t="s">
        <v>920</v>
      </c>
      <c r="F372" s="78" t="s">
        <v>167</v>
      </c>
      <c r="G372" s="78" t="s">
        <v>1880</v>
      </c>
      <c r="H372" s="78" t="s">
        <v>1881</v>
      </c>
      <c r="I372" s="79">
        <v>41640</v>
      </c>
      <c r="J372" s="79">
        <v>44377</v>
      </c>
      <c r="K372" s="78" t="s">
        <v>2024</v>
      </c>
      <c r="L372" s="80">
        <v>27809434.539999999</v>
      </c>
      <c r="M372" s="80">
        <v>27809434.539999999</v>
      </c>
      <c r="N372" s="76">
        <v>2775381.81</v>
      </c>
    </row>
    <row r="373" spans="1:14" ht="96" customHeight="1" x14ac:dyDescent="0.25">
      <c r="A373" s="70">
        <v>370</v>
      </c>
      <c r="B373" s="78" t="s">
        <v>2025</v>
      </c>
      <c r="C373" s="78" t="s">
        <v>2026</v>
      </c>
      <c r="D373" s="78" t="s">
        <v>2027</v>
      </c>
      <c r="E373" s="78" t="s">
        <v>923</v>
      </c>
      <c r="F373" s="78" t="s">
        <v>884</v>
      </c>
      <c r="G373" s="78" t="s">
        <v>2028</v>
      </c>
      <c r="H373" s="78" t="s">
        <v>2029</v>
      </c>
      <c r="I373" s="79">
        <v>43101</v>
      </c>
      <c r="J373" s="79">
        <v>43921</v>
      </c>
      <c r="K373" s="78" t="s">
        <v>2030</v>
      </c>
      <c r="L373" s="80">
        <v>29970335.539999999</v>
      </c>
      <c r="M373" s="80">
        <v>29660335.539999999</v>
      </c>
      <c r="N373" s="76">
        <v>589622.04</v>
      </c>
    </row>
    <row r="374" spans="1:14" ht="111.75" customHeight="1" x14ac:dyDescent="0.25">
      <c r="A374" s="70">
        <v>371</v>
      </c>
      <c r="B374" s="78" t="s">
        <v>2031</v>
      </c>
      <c r="C374" s="78" t="s">
        <v>2032</v>
      </c>
      <c r="D374" s="78" t="s">
        <v>1148</v>
      </c>
      <c r="E374" s="78" t="s">
        <v>909</v>
      </c>
      <c r="F374" s="78" t="s">
        <v>72</v>
      </c>
      <c r="G374" s="78" t="s">
        <v>327</v>
      </c>
      <c r="H374" s="78" t="s">
        <v>1163</v>
      </c>
      <c r="I374" s="79">
        <v>41640</v>
      </c>
      <c r="J374" s="79">
        <v>43646</v>
      </c>
      <c r="K374" s="78" t="s">
        <v>2033</v>
      </c>
      <c r="L374" s="80">
        <v>12778876.800000001</v>
      </c>
      <c r="M374" s="80">
        <v>12778876.800000001</v>
      </c>
      <c r="N374" s="76">
        <v>763757.3</v>
      </c>
    </row>
    <row r="375" spans="1:14" ht="141.75" customHeight="1" x14ac:dyDescent="0.25">
      <c r="A375" s="70">
        <v>372</v>
      </c>
      <c r="B375" s="78" t="s">
        <v>2034</v>
      </c>
      <c r="C375" s="78" t="s">
        <v>2035</v>
      </c>
      <c r="D375" s="78" t="s">
        <v>2036</v>
      </c>
      <c r="E375" s="78" t="s">
        <v>909</v>
      </c>
      <c r="F375" s="78" t="s">
        <v>72</v>
      </c>
      <c r="G375" s="78" t="s">
        <v>2037</v>
      </c>
      <c r="H375" s="78" t="s">
        <v>2038</v>
      </c>
      <c r="I375" s="79">
        <v>41640</v>
      </c>
      <c r="J375" s="79">
        <v>43524</v>
      </c>
      <c r="K375" s="78" t="s">
        <v>2039</v>
      </c>
      <c r="L375" s="80">
        <v>11809377.039999999</v>
      </c>
      <c r="M375" s="80">
        <v>11243100</v>
      </c>
      <c r="N375" s="76">
        <v>5282937</v>
      </c>
    </row>
    <row r="376" spans="1:14" ht="147.75" customHeight="1" x14ac:dyDescent="0.25">
      <c r="A376" s="70">
        <v>373</v>
      </c>
      <c r="B376" s="78" t="s">
        <v>2040</v>
      </c>
      <c r="C376" s="78" t="s">
        <v>2041</v>
      </c>
      <c r="D376" s="78" t="s">
        <v>1298</v>
      </c>
      <c r="E376" s="78" t="s">
        <v>909</v>
      </c>
      <c r="F376" s="78" t="s">
        <v>72</v>
      </c>
      <c r="G376" s="78" t="s">
        <v>687</v>
      </c>
      <c r="H376" s="78" t="s">
        <v>1862</v>
      </c>
      <c r="I376" s="79">
        <v>41640</v>
      </c>
      <c r="J376" s="79">
        <v>43585</v>
      </c>
      <c r="K376" s="78" t="s">
        <v>2042</v>
      </c>
      <c r="L376" s="80">
        <v>7911762.6399999997</v>
      </c>
      <c r="M376" s="80">
        <v>7910532.6399999997</v>
      </c>
      <c r="N376" s="76">
        <v>782492.95</v>
      </c>
    </row>
    <row r="377" spans="1:14" ht="81" customHeight="1" x14ac:dyDescent="0.25">
      <c r="A377" s="70">
        <v>374</v>
      </c>
      <c r="B377" s="78" t="s">
        <v>2043</v>
      </c>
      <c r="C377" s="78" t="s">
        <v>2044</v>
      </c>
      <c r="D377" s="78" t="s">
        <v>1216</v>
      </c>
      <c r="E377" s="78" t="s">
        <v>909</v>
      </c>
      <c r="F377" s="78" t="s">
        <v>72</v>
      </c>
      <c r="G377" s="78" t="s">
        <v>100</v>
      </c>
      <c r="H377" s="78" t="s">
        <v>101</v>
      </c>
      <c r="I377" s="79">
        <v>41640</v>
      </c>
      <c r="J377" s="79">
        <v>43524</v>
      </c>
      <c r="K377" s="78" t="s">
        <v>2045</v>
      </c>
      <c r="L377" s="80">
        <v>19712066.82</v>
      </c>
      <c r="M377" s="80">
        <v>19496950.359999999</v>
      </c>
      <c r="N377" s="76">
        <v>281082.67</v>
      </c>
    </row>
    <row r="378" spans="1:14" ht="33.75" x14ac:dyDescent="0.25">
      <c r="A378" s="70">
        <v>375</v>
      </c>
      <c r="B378" s="78" t="s">
        <v>2046</v>
      </c>
      <c r="C378" s="78" t="s">
        <v>2047</v>
      </c>
      <c r="D378" s="78" t="s">
        <v>1316</v>
      </c>
      <c r="E378" s="78" t="s">
        <v>909</v>
      </c>
      <c r="F378" s="78" t="s">
        <v>72</v>
      </c>
      <c r="G378" s="78" t="s">
        <v>842</v>
      </c>
      <c r="H378" s="78" t="s">
        <v>2282</v>
      </c>
      <c r="I378" s="79">
        <v>41640</v>
      </c>
      <c r="J378" s="79">
        <v>43343</v>
      </c>
      <c r="K378" s="78" t="s">
        <v>2048</v>
      </c>
      <c r="L378" s="80">
        <v>5420669.4500000002</v>
      </c>
      <c r="M378" s="80">
        <v>5420669.4500000002</v>
      </c>
      <c r="N378" s="76">
        <v>1076092.96</v>
      </c>
    </row>
    <row r="379" spans="1:14" ht="78.75" x14ac:dyDescent="0.25">
      <c r="A379" s="70">
        <v>376</v>
      </c>
      <c r="B379" s="78" t="s">
        <v>2049</v>
      </c>
      <c r="C379" s="78" t="s">
        <v>2050</v>
      </c>
      <c r="D379" s="78" t="s">
        <v>2051</v>
      </c>
      <c r="E379" s="78" t="s">
        <v>930</v>
      </c>
      <c r="F379" s="78" t="s">
        <v>151</v>
      </c>
      <c r="G379" s="78" t="s">
        <v>2052</v>
      </c>
      <c r="H379" s="78" t="s">
        <v>2053</v>
      </c>
      <c r="I379" s="79">
        <v>41640</v>
      </c>
      <c r="J379" s="79">
        <v>43465</v>
      </c>
      <c r="K379" s="78" t="s">
        <v>2054</v>
      </c>
      <c r="L379" s="80">
        <v>10103842.189999999</v>
      </c>
      <c r="M379" s="80">
        <v>8978835.3499999996</v>
      </c>
      <c r="N379" s="76">
        <v>2652076.64</v>
      </c>
    </row>
    <row r="380" spans="1:14" ht="78.75" x14ac:dyDescent="0.25">
      <c r="A380" s="70">
        <v>377</v>
      </c>
      <c r="B380" s="78" t="s">
        <v>2055</v>
      </c>
      <c r="C380" s="78" t="s">
        <v>2056</v>
      </c>
      <c r="D380" s="78" t="s">
        <v>1893</v>
      </c>
      <c r="E380" s="78" t="s">
        <v>930</v>
      </c>
      <c r="F380" s="78" t="s">
        <v>151</v>
      </c>
      <c r="G380" s="78" t="s">
        <v>772</v>
      </c>
      <c r="H380" s="78" t="s">
        <v>1894</v>
      </c>
      <c r="I380" s="79">
        <v>41640</v>
      </c>
      <c r="J380" s="79">
        <v>43646</v>
      </c>
      <c r="K380" s="78" t="s">
        <v>2057</v>
      </c>
      <c r="L380" s="80">
        <v>19795800</v>
      </c>
      <c r="M380" s="80">
        <v>19795800</v>
      </c>
      <c r="N380" s="76">
        <v>8264016.5300000003</v>
      </c>
    </row>
    <row r="381" spans="1:14" ht="90" x14ac:dyDescent="0.25">
      <c r="A381" s="70">
        <v>378</v>
      </c>
      <c r="B381" s="78" t="s">
        <v>2058</v>
      </c>
      <c r="C381" s="78" t="s">
        <v>2059</v>
      </c>
      <c r="D381" s="78" t="s">
        <v>2060</v>
      </c>
      <c r="E381" s="78" t="s">
        <v>923</v>
      </c>
      <c r="F381" s="78" t="s">
        <v>670</v>
      </c>
      <c r="G381" s="78" t="s">
        <v>671</v>
      </c>
      <c r="H381" s="78" t="s">
        <v>2932</v>
      </c>
      <c r="I381" s="79">
        <v>41640</v>
      </c>
      <c r="J381" s="79">
        <v>44196</v>
      </c>
      <c r="K381" s="78" t="s">
        <v>2061</v>
      </c>
      <c r="L381" s="80">
        <v>29673144.510000002</v>
      </c>
      <c r="M381" s="80">
        <v>29601804.510000002</v>
      </c>
      <c r="N381" s="76">
        <v>9441047.0800000001</v>
      </c>
    </row>
    <row r="382" spans="1:14" ht="33.75" x14ac:dyDescent="0.25">
      <c r="A382" s="70">
        <v>379</v>
      </c>
      <c r="B382" s="78" t="s">
        <v>1314</v>
      </c>
      <c r="C382" s="78" t="s">
        <v>1315</v>
      </c>
      <c r="D382" s="78" t="s">
        <v>1316</v>
      </c>
      <c r="E382" s="78" t="s">
        <v>909</v>
      </c>
      <c r="F382" s="78" t="s">
        <v>72</v>
      </c>
      <c r="G382" s="78" t="s">
        <v>842</v>
      </c>
      <c r="H382" s="78" t="s">
        <v>2943</v>
      </c>
      <c r="I382" s="79">
        <v>41640</v>
      </c>
      <c r="J382" s="79">
        <v>43038</v>
      </c>
      <c r="K382" s="78" t="s">
        <v>1326</v>
      </c>
      <c r="L382" s="80">
        <v>13240841.779999999</v>
      </c>
      <c r="M382" s="80">
        <v>12288594.83</v>
      </c>
      <c r="N382" s="76">
        <v>8830776.7899999991</v>
      </c>
    </row>
    <row r="383" spans="1:14" ht="56.25" x14ac:dyDescent="0.25">
      <c r="A383" s="70">
        <v>380</v>
      </c>
      <c r="B383" s="78" t="s">
        <v>2062</v>
      </c>
      <c r="C383" s="78" t="s">
        <v>2063</v>
      </c>
      <c r="D383" s="78" t="s">
        <v>948</v>
      </c>
      <c r="E383" s="78" t="s">
        <v>949</v>
      </c>
      <c r="F383" s="78" t="s">
        <v>137</v>
      </c>
      <c r="G383" s="78" t="s">
        <v>138</v>
      </c>
      <c r="H383" s="78" t="s">
        <v>139</v>
      </c>
      <c r="I383" s="79">
        <v>41640</v>
      </c>
      <c r="J383" s="79">
        <v>43434</v>
      </c>
      <c r="K383" s="78" t="s">
        <v>2064</v>
      </c>
      <c r="L383" s="80">
        <v>22835000</v>
      </c>
      <c r="M383" s="80">
        <v>20035000</v>
      </c>
      <c r="N383" s="76">
        <v>36704710.979999997</v>
      </c>
    </row>
    <row r="384" spans="1:14" ht="112.5" x14ac:dyDescent="0.25">
      <c r="A384" s="70">
        <v>381</v>
      </c>
      <c r="B384" s="78" t="s">
        <v>2065</v>
      </c>
      <c r="C384" s="78" t="s">
        <v>2066</v>
      </c>
      <c r="D384" s="78" t="s">
        <v>2067</v>
      </c>
      <c r="E384" s="78" t="s">
        <v>906</v>
      </c>
      <c r="F384" s="78" t="s">
        <v>246</v>
      </c>
      <c r="G384" s="78" t="s">
        <v>2068</v>
      </c>
      <c r="H384" s="78" t="s">
        <v>2069</v>
      </c>
      <c r="I384" s="79">
        <v>41640</v>
      </c>
      <c r="J384" s="79">
        <v>43220</v>
      </c>
      <c r="K384" s="78" t="s">
        <v>2070</v>
      </c>
      <c r="L384" s="80">
        <v>11950087.26</v>
      </c>
      <c r="M384" s="80">
        <v>11947602.66</v>
      </c>
      <c r="N384" s="76">
        <v>9380496.3599999994</v>
      </c>
    </row>
    <row r="385" spans="1:14" ht="129" customHeight="1" x14ac:dyDescent="0.25">
      <c r="A385" s="70">
        <v>382</v>
      </c>
      <c r="B385" s="78" t="s">
        <v>2071</v>
      </c>
      <c r="C385" s="78" t="s">
        <v>2072</v>
      </c>
      <c r="D385" s="78" t="s">
        <v>1989</v>
      </c>
      <c r="E385" s="78" t="s">
        <v>909</v>
      </c>
      <c r="F385" s="78" t="s">
        <v>72</v>
      </c>
      <c r="G385" s="78" t="s">
        <v>1302</v>
      </c>
      <c r="H385" s="78" t="s">
        <v>1319</v>
      </c>
      <c r="I385" s="79">
        <v>41640</v>
      </c>
      <c r="J385" s="79">
        <v>43555</v>
      </c>
      <c r="K385" s="78" t="s">
        <v>2073</v>
      </c>
      <c r="L385" s="80">
        <v>46709481.850000001</v>
      </c>
      <c r="M385" s="80">
        <v>46708251.850000001</v>
      </c>
      <c r="N385" s="76">
        <v>9556550</v>
      </c>
    </row>
    <row r="386" spans="1:14" ht="184.5" customHeight="1" x14ac:dyDescent="0.25">
      <c r="A386" s="70">
        <v>383</v>
      </c>
      <c r="B386" s="78" t="s">
        <v>2328</v>
      </c>
      <c r="C386" s="78" t="s">
        <v>2335</v>
      </c>
      <c r="D386" s="78" t="s">
        <v>1910</v>
      </c>
      <c r="E386" s="78" t="s">
        <v>909</v>
      </c>
      <c r="F386" s="78" t="s">
        <v>72</v>
      </c>
      <c r="G386" s="78" t="s">
        <v>1911</v>
      </c>
      <c r="H386" s="78" t="s">
        <v>1912</v>
      </c>
      <c r="I386" s="79">
        <v>41640</v>
      </c>
      <c r="J386" s="79">
        <v>43434</v>
      </c>
      <c r="K386" s="78" t="s">
        <v>2334</v>
      </c>
      <c r="L386" s="80">
        <v>1841000</v>
      </c>
      <c r="M386" s="80">
        <v>1150000</v>
      </c>
      <c r="N386" s="76">
        <v>9556550</v>
      </c>
    </row>
    <row r="387" spans="1:14" ht="191.25" x14ac:dyDescent="0.25">
      <c r="A387" s="70">
        <v>384</v>
      </c>
      <c r="B387" s="78" t="s">
        <v>2329</v>
      </c>
      <c r="C387" s="78" t="s">
        <v>2944</v>
      </c>
      <c r="D387" s="78" t="s">
        <v>1027</v>
      </c>
      <c r="E387" s="78" t="s">
        <v>939</v>
      </c>
      <c r="F387" s="78" t="s">
        <v>333</v>
      </c>
      <c r="G387" s="78" t="s">
        <v>334</v>
      </c>
      <c r="H387" s="78" t="s">
        <v>1397</v>
      </c>
      <c r="I387" s="79">
        <v>41640</v>
      </c>
      <c r="J387" s="79">
        <v>43465</v>
      </c>
      <c r="K387" s="78" t="s">
        <v>2336</v>
      </c>
      <c r="L387" s="80">
        <v>1932312.13</v>
      </c>
      <c r="M387" s="80">
        <v>1150000</v>
      </c>
      <c r="N387" s="76">
        <v>9556550</v>
      </c>
    </row>
    <row r="388" spans="1:14" ht="234" customHeight="1" x14ac:dyDescent="0.25">
      <c r="A388" s="70">
        <v>385</v>
      </c>
      <c r="B388" s="78" t="s">
        <v>2330</v>
      </c>
      <c r="C388" s="78" t="s">
        <v>2945</v>
      </c>
      <c r="D388" s="78" t="s">
        <v>1186</v>
      </c>
      <c r="E388" s="78" t="s">
        <v>912</v>
      </c>
      <c r="F388" s="78" t="s">
        <v>237</v>
      </c>
      <c r="G388" s="78" t="s">
        <v>343</v>
      </c>
      <c r="H388" s="78" t="s">
        <v>1187</v>
      </c>
      <c r="I388" s="79">
        <v>41640</v>
      </c>
      <c r="J388" s="79">
        <v>43465</v>
      </c>
      <c r="K388" s="78" t="s">
        <v>2337</v>
      </c>
      <c r="L388" s="80">
        <v>1816801.37</v>
      </c>
      <c r="M388" s="80">
        <v>1150000</v>
      </c>
      <c r="N388" s="76">
        <v>9271933.4199999999</v>
      </c>
    </row>
    <row r="389" spans="1:14" ht="180" x14ac:dyDescent="0.25">
      <c r="A389" s="70">
        <v>386</v>
      </c>
      <c r="B389" s="78" t="s">
        <v>2331</v>
      </c>
      <c r="C389" s="78" t="s">
        <v>2946</v>
      </c>
      <c r="D389" s="78" t="s">
        <v>2027</v>
      </c>
      <c r="E389" s="78" t="s">
        <v>923</v>
      </c>
      <c r="F389" s="78" t="s">
        <v>884</v>
      </c>
      <c r="G389" s="78" t="s">
        <v>2028</v>
      </c>
      <c r="H389" s="78" t="s">
        <v>2029</v>
      </c>
      <c r="I389" s="79">
        <v>41640</v>
      </c>
      <c r="J389" s="79">
        <v>43312</v>
      </c>
      <c r="K389" s="78" t="s">
        <v>2338</v>
      </c>
      <c r="L389" s="80">
        <v>5824129.9900000002</v>
      </c>
      <c r="M389" s="80">
        <v>1130000</v>
      </c>
      <c r="N389" s="76">
        <v>9554000</v>
      </c>
    </row>
    <row r="390" spans="1:14" ht="157.5" x14ac:dyDescent="0.25">
      <c r="A390" s="70">
        <v>387</v>
      </c>
      <c r="B390" s="78" t="s">
        <v>2332</v>
      </c>
      <c r="C390" s="78" t="s">
        <v>2947</v>
      </c>
      <c r="D390" s="78" t="s">
        <v>1893</v>
      </c>
      <c r="E390" s="78" t="s">
        <v>930</v>
      </c>
      <c r="F390" s="78" t="s">
        <v>151</v>
      </c>
      <c r="G390" s="78" t="s">
        <v>772</v>
      </c>
      <c r="H390" s="78" t="s">
        <v>1894</v>
      </c>
      <c r="I390" s="79">
        <v>41640</v>
      </c>
      <c r="J390" s="79">
        <v>43465</v>
      </c>
      <c r="K390" s="78" t="s">
        <v>2339</v>
      </c>
      <c r="L390" s="80">
        <v>2003187.79</v>
      </c>
      <c r="M390" s="80">
        <v>1060000</v>
      </c>
      <c r="N390" s="76">
        <v>4196589.43</v>
      </c>
    </row>
    <row r="391" spans="1:14" ht="126" customHeight="1" x14ac:dyDescent="0.25">
      <c r="A391" s="70">
        <v>388</v>
      </c>
      <c r="B391" s="78" t="s">
        <v>2333</v>
      </c>
      <c r="C391" s="78" t="s">
        <v>2948</v>
      </c>
      <c r="D391" s="78" t="s">
        <v>1923</v>
      </c>
      <c r="E391" s="78" t="s">
        <v>909</v>
      </c>
      <c r="F391" s="78" t="s">
        <v>72</v>
      </c>
      <c r="G391" s="78" t="s">
        <v>850</v>
      </c>
      <c r="H391" s="78" t="s">
        <v>1924</v>
      </c>
      <c r="I391" s="79">
        <v>41640</v>
      </c>
      <c r="J391" s="79">
        <v>43404</v>
      </c>
      <c r="K391" s="78" t="s">
        <v>2340</v>
      </c>
      <c r="L391" s="80">
        <v>2582350.9900000002</v>
      </c>
      <c r="M391" s="80">
        <v>1150000</v>
      </c>
      <c r="N391" s="76">
        <v>1226548.28</v>
      </c>
    </row>
    <row r="392" spans="1:14" ht="117.75" customHeight="1" x14ac:dyDescent="0.25">
      <c r="A392" s="70">
        <v>389</v>
      </c>
      <c r="B392" s="78" t="s">
        <v>2280</v>
      </c>
      <c r="C392" s="78" t="s">
        <v>2281</v>
      </c>
      <c r="D392" s="78" t="s">
        <v>1316</v>
      </c>
      <c r="E392" s="78" t="s">
        <v>909</v>
      </c>
      <c r="F392" s="78" t="s">
        <v>72</v>
      </c>
      <c r="G392" s="78" t="s">
        <v>842</v>
      </c>
      <c r="H392" s="78" t="s">
        <v>2282</v>
      </c>
      <c r="I392" s="79">
        <v>41640</v>
      </c>
      <c r="J392" s="79">
        <v>43373</v>
      </c>
      <c r="K392" s="78" t="s">
        <v>2949</v>
      </c>
      <c r="L392" s="80">
        <v>6655412</v>
      </c>
      <c r="M392" s="80">
        <v>6650000</v>
      </c>
      <c r="N392" s="76">
        <v>5198226.8</v>
      </c>
    </row>
    <row r="393" spans="1:14" ht="88.5" customHeight="1" x14ac:dyDescent="0.25">
      <c r="A393" s="70">
        <v>390</v>
      </c>
      <c r="B393" s="78" t="s">
        <v>2074</v>
      </c>
      <c r="C393" s="78" t="s">
        <v>2075</v>
      </c>
      <c r="D393" s="78" t="s">
        <v>2076</v>
      </c>
      <c r="E393" s="78" t="s">
        <v>901</v>
      </c>
      <c r="F393" s="78" t="s">
        <v>282</v>
      </c>
      <c r="G393" s="78" t="s">
        <v>2077</v>
      </c>
      <c r="H393" s="78" t="s">
        <v>2078</v>
      </c>
      <c r="I393" s="79">
        <v>41640</v>
      </c>
      <c r="J393" s="79">
        <v>43646</v>
      </c>
      <c r="K393" s="78" t="s">
        <v>2079</v>
      </c>
      <c r="L393" s="80">
        <v>37523193.159999996</v>
      </c>
      <c r="M393" s="80">
        <v>31415206.399999999</v>
      </c>
      <c r="N393" s="76">
        <v>595000</v>
      </c>
    </row>
    <row r="394" spans="1:14" ht="129.75" customHeight="1" x14ac:dyDescent="0.25">
      <c r="A394" s="70">
        <v>391</v>
      </c>
      <c r="B394" s="78" t="s">
        <v>2080</v>
      </c>
      <c r="C394" s="78" t="s">
        <v>2081</v>
      </c>
      <c r="D394" s="78" t="s">
        <v>2082</v>
      </c>
      <c r="E394" s="78" t="s">
        <v>933</v>
      </c>
      <c r="F394" s="78" t="s">
        <v>257</v>
      </c>
      <c r="G394" s="78" t="s">
        <v>2083</v>
      </c>
      <c r="H394" s="78" t="s">
        <v>2084</v>
      </c>
      <c r="I394" s="79">
        <v>41640</v>
      </c>
      <c r="J394" s="79">
        <v>43677</v>
      </c>
      <c r="K394" s="78" t="s">
        <v>2085</v>
      </c>
      <c r="L394" s="80">
        <v>23804784.989999998</v>
      </c>
      <c r="M394" s="80">
        <v>23736373</v>
      </c>
      <c r="N394" s="76">
        <v>3504985.14</v>
      </c>
    </row>
    <row r="395" spans="1:14" ht="112.5" x14ac:dyDescent="0.25">
      <c r="A395" s="70">
        <v>392</v>
      </c>
      <c r="B395" s="78" t="s">
        <v>2086</v>
      </c>
      <c r="C395" s="78" t="s">
        <v>2087</v>
      </c>
      <c r="D395" s="78" t="s">
        <v>2067</v>
      </c>
      <c r="E395" s="78" t="s">
        <v>906</v>
      </c>
      <c r="F395" s="78" t="s">
        <v>246</v>
      </c>
      <c r="G395" s="78" t="s">
        <v>2068</v>
      </c>
      <c r="H395" s="78" t="s">
        <v>2069</v>
      </c>
      <c r="I395" s="79">
        <v>41640</v>
      </c>
      <c r="J395" s="79">
        <v>43646</v>
      </c>
      <c r="K395" s="78" t="s">
        <v>2088</v>
      </c>
      <c r="L395" s="80">
        <v>22248195</v>
      </c>
      <c r="M395" s="80">
        <v>22234500</v>
      </c>
      <c r="N395" s="76">
        <v>8196550</v>
      </c>
    </row>
    <row r="396" spans="1:14" ht="124.5" customHeight="1" x14ac:dyDescent="0.25">
      <c r="A396" s="70">
        <v>393</v>
      </c>
      <c r="B396" s="78" t="s">
        <v>2089</v>
      </c>
      <c r="C396" s="78" t="s">
        <v>2090</v>
      </c>
      <c r="D396" s="78" t="s">
        <v>1032</v>
      </c>
      <c r="E396" s="78" t="s">
        <v>923</v>
      </c>
      <c r="F396" s="78" t="s">
        <v>725</v>
      </c>
      <c r="G396" s="78" t="s">
        <v>726</v>
      </c>
      <c r="H396" s="78" t="s">
        <v>1033</v>
      </c>
      <c r="I396" s="79">
        <v>41640</v>
      </c>
      <c r="J396" s="79">
        <v>43373</v>
      </c>
      <c r="K396" s="78" t="s">
        <v>2091</v>
      </c>
      <c r="L396" s="80">
        <v>54232780</v>
      </c>
      <c r="M396" s="80">
        <v>42943650</v>
      </c>
      <c r="N396" s="76">
        <v>9637894.1999999993</v>
      </c>
    </row>
    <row r="397" spans="1:14" ht="108" customHeight="1" x14ac:dyDescent="0.25">
      <c r="A397" s="70">
        <v>394</v>
      </c>
      <c r="B397" s="78" t="s">
        <v>2327</v>
      </c>
      <c r="C397" s="78" t="s">
        <v>2342</v>
      </c>
      <c r="D397" s="78" t="s">
        <v>1294</v>
      </c>
      <c r="E397" s="78" t="s">
        <v>972</v>
      </c>
      <c r="F397" s="78" t="s">
        <v>163</v>
      </c>
      <c r="G397" s="78" t="s">
        <v>375</v>
      </c>
      <c r="H397" s="78" t="s">
        <v>1327</v>
      </c>
      <c r="I397" s="79">
        <v>41640</v>
      </c>
      <c r="J397" s="79">
        <v>43465</v>
      </c>
      <c r="K397" s="78" t="s">
        <v>2343</v>
      </c>
      <c r="L397" s="80">
        <v>2159980.34</v>
      </c>
      <c r="M397" s="80">
        <v>1150000</v>
      </c>
      <c r="N397" s="76">
        <v>12007017.51</v>
      </c>
    </row>
    <row r="398" spans="1:14" ht="90" customHeight="1" x14ac:dyDescent="0.25">
      <c r="A398" s="70">
        <v>395</v>
      </c>
      <c r="B398" s="78" t="s">
        <v>2950</v>
      </c>
      <c r="C398" s="78" t="s">
        <v>2951</v>
      </c>
      <c r="D398" s="78" t="s">
        <v>2341</v>
      </c>
      <c r="E398" s="78" t="s">
        <v>909</v>
      </c>
      <c r="F398" s="78" t="s">
        <v>72</v>
      </c>
      <c r="G398" s="78" t="s">
        <v>744</v>
      </c>
      <c r="H398" s="78" t="s">
        <v>2952</v>
      </c>
      <c r="I398" s="79">
        <v>41640</v>
      </c>
      <c r="J398" s="79">
        <v>43738</v>
      </c>
      <c r="K398" s="78" t="s">
        <v>2953</v>
      </c>
      <c r="L398" s="80">
        <v>1397642.75</v>
      </c>
      <c r="M398" s="80">
        <v>1150000</v>
      </c>
      <c r="N398" s="76">
        <v>1254193.3799999999</v>
      </c>
    </row>
    <row r="399" spans="1:14" ht="90" customHeight="1" x14ac:dyDescent="0.25">
      <c r="A399" s="70">
        <v>396</v>
      </c>
      <c r="B399" s="78" t="s">
        <v>3197</v>
      </c>
      <c r="C399" s="92" t="s">
        <v>3198</v>
      </c>
      <c r="D399" s="92" t="s">
        <v>1017</v>
      </c>
      <c r="E399" s="78" t="s">
        <v>970</v>
      </c>
      <c r="F399" s="78" t="s">
        <v>337</v>
      </c>
      <c r="G399" s="78" t="s">
        <v>338</v>
      </c>
      <c r="H399" s="78" t="s">
        <v>339</v>
      </c>
      <c r="I399" s="79">
        <v>41640</v>
      </c>
      <c r="J399" s="79">
        <v>43738</v>
      </c>
      <c r="K399" s="92" t="s">
        <v>3199</v>
      </c>
      <c r="L399" s="91">
        <v>1941280.88</v>
      </c>
      <c r="M399" s="91">
        <v>1149061</v>
      </c>
      <c r="N399" s="91">
        <v>976701.85</v>
      </c>
    </row>
    <row r="400" spans="1:14" ht="142.5" customHeight="1" x14ac:dyDescent="0.25">
      <c r="A400" s="70">
        <v>397</v>
      </c>
      <c r="B400" s="78" t="s">
        <v>2954</v>
      </c>
      <c r="C400" s="78" t="s">
        <v>2955</v>
      </c>
      <c r="D400" s="78" t="s">
        <v>1277</v>
      </c>
      <c r="E400" s="78" t="s">
        <v>901</v>
      </c>
      <c r="F400" s="78" t="s">
        <v>282</v>
      </c>
      <c r="G400" s="78" t="s">
        <v>283</v>
      </c>
      <c r="H400" s="78" t="s">
        <v>1789</v>
      </c>
      <c r="I400" s="79">
        <v>41640</v>
      </c>
      <c r="J400" s="79">
        <v>43676</v>
      </c>
      <c r="K400" s="78" t="s">
        <v>3361</v>
      </c>
      <c r="L400" s="80">
        <v>2119945.4300000002</v>
      </c>
      <c r="M400" s="80">
        <v>1111685</v>
      </c>
      <c r="N400" s="81">
        <v>3919906.75</v>
      </c>
    </row>
    <row r="401" spans="1:14" ht="176.25" customHeight="1" x14ac:dyDescent="0.25">
      <c r="A401" s="70">
        <v>398</v>
      </c>
      <c r="B401" s="78" t="s">
        <v>3200</v>
      </c>
      <c r="C401" s="92" t="s">
        <v>3202</v>
      </c>
      <c r="D401" s="92" t="s">
        <v>1989</v>
      </c>
      <c r="E401" s="78" t="s">
        <v>909</v>
      </c>
      <c r="F401" s="78" t="s">
        <v>72</v>
      </c>
      <c r="G401" s="78" t="s">
        <v>1302</v>
      </c>
      <c r="H401" s="78" t="s">
        <v>1319</v>
      </c>
      <c r="I401" s="79">
        <v>41640</v>
      </c>
      <c r="J401" s="93">
        <v>44165</v>
      </c>
      <c r="K401" s="92" t="s">
        <v>3204</v>
      </c>
      <c r="L401" s="91">
        <v>19795295</v>
      </c>
      <c r="M401" s="91">
        <v>19794741.5</v>
      </c>
      <c r="N401" s="91">
        <v>3958948.3</v>
      </c>
    </row>
    <row r="402" spans="1:14" ht="72.75" customHeight="1" x14ac:dyDescent="0.25">
      <c r="A402" s="70">
        <v>399</v>
      </c>
      <c r="B402" s="78" t="s">
        <v>3201</v>
      </c>
      <c r="C402" s="92" t="s">
        <v>3203</v>
      </c>
      <c r="D402" s="92" t="s">
        <v>1032</v>
      </c>
      <c r="E402" s="78" t="s">
        <v>923</v>
      </c>
      <c r="F402" s="78" t="s">
        <v>725</v>
      </c>
      <c r="G402" s="78" t="s">
        <v>726</v>
      </c>
      <c r="H402" s="78" t="s">
        <v>1033</v>
      </c>
      <c r="I402" s="79">
        <v>41640</v>
      </c>
      <c r="J402" s="93">
        <v>43646</v>
      </c>
      <c r="K402" s="92" t="s">
        <v>3205</v>
      </c>
      <c r="L402" s="91">
        <v>24567446</v>
      </c>
      <c r="M402" s="91">
        <v>22055000</v>
      </c>
      <c r="N402" s="91">
        <v>4411000</v>
      </c>
    </row>
    <row r="403" spans="1:14" ht="72.75" customHeight="1" x14ac:dyDescent="0.25">
      <c r="A403" s="70">
        <v>400</v>
      </c>
      <c r="B403" s="78" t="s">
        <v>3263</v>
      </c>
      <c r="C403" s="92" t="s">
        <v>3234</v>
      </c>
      <c r="D403" s="92" t="s">
        <v>2076</v>
      </c>
      <c r="E403" s="78" t="s">
        <v>901</v>
      </c>
      <c r="F403" s="78" t="s">
        <v>282</v>
      </c>
      <c r="G403" s="78" t="s">
        <v>2077</v>
      </c>
      <c r="H403" s="78" t="s">
        <v>3235</v>
      </c>
      <c r="I403" s="79">
        <f>I402</f>
        <v>41640</v>
      </c>
      <c r="J403" s="93">
        <v>43921</v>
      </c>
      <c r="K403" s="92" t="s">
        <v>3236</v>
      </c>
      <c r="L403" s="91">
        <v>15100000</v>
      </c>
      <c r="M403" s="91">
        <v>15100000</v>
      </c>
      <c r="N403" s="91">
        <v>3020000</v>
      </c>
    </row>
    <row r="404" spans="1:14" ht="72.75" customHeight="1" x14ac:dyDescent="0.25">
      <c r="A404" s="70">
        <v>401</v>
      </c>
      <c r="B404" s="78" t="s">
        <v>3251</v>
      </c>
      <c r="C404" s="78" t="s">
        <v>3252</v>
      </c>
      <c r="D404" s="78" t="s">
        <v>3253</v>
      </c>
      <c r="E404" s="78" t="s">
        <v>896</v>
      </c>
      <c r="F404" s="78" t="s">
        <v>44</v>
      </c>
      <c r="G404" s="78" t="s">
        <v>330</v>
      </c>
      <c r="H404" s="78" t="s">
        <v>331</v>
      </c>
      <c r="I404" s="79">
        <f>I403</f>
        <v>41640</v>
      </c>
      <c r="J404" s="93">
        <v>44561</v>
      </c>
      <c r="K404" s="78" t="s">
        <v>3298</v>
      </c>
      <c r="L404" s="91">
        <v>20000000</v>
      </c>
      <c r="M404" s="91">
        <v>20000000</v>
      </c>
      <c r="N404" s="91">
        <v>4000000</v>
      </c>
    </row>
    <row r="405" spans="1:14" ht="72.75" customHeight="1" x14ac:dyDescent="0.25">
      <c r="A405" s="70">
        <v>402</v>
      </c>
      <c r="B405" s="78" t="s">
        <v>3299</v>
      </c>
      <c r="C405" s="107" t="s">
        <v>3326</v>
      </c>
      <c r="D405" s="107" t="s">
        <v>3339</v>
      </c>
      <c r="E405" s="107" t="s">
        <v>970</v>
      </c>
      <c r="F405" s="78" t="s">
        <v>337</v>
      </c>
      <c r="G405" s="78" t="s">
        <v>338</v>
      </c>
      <c r="H405" s="78" t="s">
        <v>1018</v>
      </c>
      <c r="I405" s="79">
        <f t="shared" ref="I405:I430" si="1">I404</f>
        <v>41640</v>
      </c>
      <c r="J405" s="111">
        <v>44012</v>
      </c>
      <c r="K405" s="78" t="s">
        <v>3352</v>
      </c>
      <c r="L405" s="112">
        <v>2000000</v>
      </c>
      <c r="M405" s="112">
        <v>2000000</v>
      </c>
      <c r="N405" s="112">
        <v>1700000</v>
      </c>
    </row>
    <row r="406" spans="1:14" ht="86.25" customHeight="1" x14ac:dyDescent="0.25">
      <c r="A406" s="70">
        <v>403</v>
      </c>
      <c r="B406" s="78" t="s">
        <v>3300</v>
      </c>
      <c r="C406" s="107" t="s">
        <v>3327</v>
      </c>
      <c r="D406" s="107" t="s">
        <v>1967</v>
      </c>
      <c r="E406" s="107" t="s">
        <v>1809</v>
      </c>
      <c r="F406" s="78" t="s">
        <v>789</v>
      </c>
      <c r="G406" s="78" t="s">
        <v>790</v>
      </c>
      <c r="H406" s="78" t="s">
        <v>1968</v>
      </c>
      <c r="I406" s="79">
        <f t="shared" si="1"/>
        <v>41640</v>
      </c>
      <c r="J406" s="111">
        <v>44012</v>
      </c>
      <c r="K406" s="78" t="s">
        <v>3353</v>
      </c>
      <c r="L406" s="112">
        <v>2784788.23</v>
      </c>
      <c r="M406" s="112">
        <v>2000000</v>
      </c>
      <c r="N406" s="112">
        <v>1700000</v>
      </c>
    </row>
    <row r="407" spans="1:14" ht="72.75" customHeight="1" x14ac:dyDescent="0.25">
      <c r="A407" s="70">
        <v>404</v>
      </c>
      <c r="B407" s="78" t="s">
        <v>3301</v>
      </c>
      <c r="C407" s="107" t="s">
        <v>3328</v>
      </c>
      <c r="D407" s="107" t="s">
        <v>3340</v>
      </c>
      <c r="E407" s="107" t="s">
        <v>949</v>
      </c>
      <c r="F407" s="78" t="s">
        <v>3348</v>
      </c>
      <c r="G407" s="78" t="s">
        <v>3354</v>
      </c>
      <c r="H407" s="78" t="s">
        <v>3355</v>
      </c>
      <c r="I407" s="79">
        <f t="shared" si="1"/>
        <v>41640</v>
      </c>
      <c r="J407" s="111">
        <v>43921</v>
      </c>
      <c r="K407" s="78" t="s">
        <v>3356</v>
      </c>
      <c r="L407" s="112">
        <v>2000000</v>
      </c>
      <c r="M407" s="112">
        <v>2000000</v>
      </c>
      <c r="N407" s="112">
        <v>1700000</v>
      </c>
    </row>
    <row r="408" spans="1:14" ht="72.75" customHeight="1" x14ac:dyDescent="0.25">
      <c r="A408" s="70">
        <v>405</v>
      </c>
      <c r="B408" s="78" t="s">
        <v>3302</v>
      </c>
      <c r="C408" s="107" t="s">
        <v>3329</v>
      </c>
      <c r="D408" s="107" t="s">
        <v>3341</v>
      </c>
      <c r="E408" s="107" t="s">
        <v>972</v>
      </c>
      <c r="F408" s="78" t="s">
        <v>529</v>
      </c>
      <c r="G408" s="78" t="s">
        <v>3359</v>
      </c>
      <c r="H408" s="78" t="s">
        <v>3358</v>
      </c>
      <c r="I408" s="79">
        <f t="shared" si="1"/>
        <v>41640</v>
      </c>
      <c r="J408" s="111">
        <v>44043</v>
      </c>
      <c r="K408" s="78" t="s">
        <v>3357</v>
      </c>
      <c r="L408" s="112">
        <v>1937300</v>
      </c>
      <c r="M408" s="112">
        <v>1937300</v>
      </c>
      <c r="N408" s="112">
        <v>1646705</v>
      </c>
    </row>
    <row r="409" spans="1:14" ht="72.75" customHeight="1" x14ac:dyDescent="0.25">
      <c r="A409" s="70">
        <v>406</v>
      </c>
      <c r="B409" s="78" t="s">
        <v>3303</v>
      </c>
      <c r="C409" s="107" t="s">
        <v>3330</v>
      </c>
      <c r="D409" s="107" t="s">
        <v>3342</v>
      </c>
      <c r="E409" s="107" t="s">
        <v>909</v>
      </c>
      <c r="F409" s="78" t="s">
        <v>656</v>
      </c>
      <c r="G409" s="78" t="s">
        <v>657</v>
      </c>
      <c r="H409" s="78" t="s">
        <v>658</v>
      </c>
      <c r="I409" s="79">
        <f t="shared" si="1"/>
        <v>41640</v>
      </c>
      <c r="J409" s="111">
        <v>43708</v>
      </c>
      <c r="K409" s="78" t="s">
        <v>3360</v>
      </c>
      <c r="L409" s="112">
        <v>2001035.07</v>
      </c>
      <c r="M409" s="112">
        <v>1992734.07</v>
      </c>
      <c r="N409" s="112">
        <v>1594187.25</v>
      </c>
    </row>
    <row r="410" spans="1:14" ht="72.75" customHeight="1" x14ac:dyDescent="0.25">
      <c r="A410" s="70">
        <v>407</v>
      </c>
      <c r="B410" s="78" t="s">
        <v>3304</v>
      </c>
      <c r="C410" s="107" t="s">
        <v>3331</v>
      </c>
      <c r="D410" s="107" t="s">
        <v>3343</v>
      </c>
      <c r="E410" s="107" t="s">
        <v>928</v>
      </c>
      <c r="F410" s="78" t="s">
        <v>287</v>
      </c>
      <c r="G410" s="78" t="s">
        <v>340</v>
      </c>
      <c r="H410" s="78" t="s">
        <v>1189</v>
      </c>
      <c r="I410" s="79">
        <f t="shared" si="1"/>
        <v>41640</v>
      </c>
      <c r="J410" s="111">
        <v>44227</v>
      </c>
      <c r="K410" s="78" t="s">
        <v>3362</v>
      </c>
      <c r="L410" s="112">
        <v>5155056.58</v>
      </c>
      <c r="M410" s="112">
        <v>4793522.68</v>
      </c>
      <c r="N410" s="112">
        <v>958704.53</v>
      </c>
    </row>
    <row r="411" spans="1:14" ht="72.75" customHeight="1" x14ac:dyDescent="0.25">
      <c r="A411" s="70">
        <v>408</v>
      </c>
      <c r="B411" s="78" t="s">
        <v>3305</v>
      </c>
      <c r="C411" s="107" t="s">
        <v>3349</v>
      </c>
      <c r="D411" s="107" t="s">
        <v>3344</v>
      </c>
      <c r="E411" s="107" t="s">
        <v>923</v>
      </c>
      <c r="F411" s="78" t="s">
        <v>884</v>
      </c>
      <c r="G411" s="78" t="s">
        <v>1207</v>
      </c>
      <c r="H411" s="78" t="s">
        <v>1208</v>
      </c>
      <c r="I411" s="79">
        <f t="shared" si="1"/>
        <v>41640</v>
      </c>
      <c r="J411" s="111">
        <v>43921</v>
      </c>
      <c r="K411" s="78" t="s">
        <v>3363</v>
      </c>
      <c r="L411" s="112">
        <v>7005000</v>
      </c>
      <c r="M411" s="112">
        <v>7000000</v>
      </c>
      <c r="N411" s="112">
        <v>1400000</v>
      </c>
    </row>
    <row r="412" spans="1:14" ht="72.75" customHeight="1" x14ac:dyDescent="0.25">
      <c r="A412" s="70">
        <v>409</v>
      </c>
      <c r="B412" s="78" t="s">
        <v>3306</v>
      </c>
      <c r="C412" s="107" t="s">
        <v>3332</v>
      </c>
      <c r="D412" s="107" t="s">
        <v>3344</v>
      </c>
      <c r="E412" s="107" t="s">
        <v>923</v>
      </c>
      <c r="F412" s="78" t="s">
        <v>884</v>
      </c>
      <c r="G412" s="78" t="s">
        <v>1207</v>
      </c>
      <c r="H412" s="78" t="s">
        <v>1208</v>
      </c>
      <c r="I412" s="79">
        <f t="shared" si="1"/>
        <v>41640</v>
      </c>
      <c r="J412" s="111">
        <v>43799</v>
      </c>
      <c r="K412" s="78" t="s">
        <v>3364</v>
      </c>
      <c r="L412" s="112">
        <v>45530746.799999997</v>
      </c>
      <c r="M412" s="112">
        <v>45454418.439999998</v>
      </c>
      <c r="N412" s="112">
        <v>9090883.6799999997</v>
      </c>
    </row>
    <row r="413" spans="1:14" ht="72.75" customHeight="1" x14ac:dyDescent="0.25">
      <c r="A413" s="70">
        <v>410</v>
      </c>
      <c r="B413" s="78" t="s">
        <v>3307</v>
      </c>
      <c r="C413" s="107" t="s">
        <v>3179</v>
      </c>
      <c r="D413" s="107" t="s">
        <v>1885</v>
      </c>
      <c r="E413" s="107" t="s">
        <v>933</v>
      </c>
      <c r="F413" s="78" t="s">
        <v>257</v>
      </c>
      <c r="G413" s="78" t="s">
        <v>795</v>
      </c>
      <c r="H413" s="78" t="s">
        <v>1886</v>
      </c>
      <c r="I413" s="79">
        <f t="shared" si="1"/>
        <v>41640</v>
      </c>
      <c r="J413" s="111">
        <v>44196</v>
      </c>
      <c r="K413" s="78" t="s">
        <v>3365</v>
      </c>
      <c r="L413" s="112">
        <v>3000000</v>
      </c>
      <c r="M413" s="112">
        <v>3000000</v>
      </c>
      <c r="N413" s="112">
        <v>2072485.42</v>
      </c>
    </row>
    <row r="414" spans="1:14" ht="72.75" customHeight="1" x14ac:dyDescent="0.25">
      <c r="A414" s="70">
        <v>411</v>
      </c>
      <c r="B414" s="78" t="s">
        <v>3308</v>
      </c>
      <c r="C414" s="107" t="s">
        <v>3333</v>
      </c>
      <c r="D414" s="107" t="s">
        <v>1305</v>
      </c>
      <c r="E414" s="107" t="s">
        <v>909</v>
      </c>
      <c r="F414" s="78" t="s">
        <v>72</v>
      </c>
      <c r="G414" s="78" t="s">
        <v>691</v>
      </c>
      <c r="H414" s="78" t="s">
        <v>1873</v>
      </c>
      <c r="I414" s="79">
        <f t="shared" si="1"/>
        <v>41640</v>
      </c>
      <c r="J414" s="111">
        <v>43861</v>
      </c>
      <c r="K414" s="78" t="s">
        <v>3366</v>
      </c>
      <c r="L414" s="112">
        <v>10002400</v>
      </c>
      <c r="M414" s="112">
        <v>10000000</v>
      </c>
      <c r="N414" s="112">
        <v>2000000</v>
      </c>
    </row>
    <row r="415" spans="1:14" ht="72.75" customHeight="1" x14ac:dyDescent="0.25">
      <c r="A415" s="70">
        <v>412</v>
      </c>
      <c r="B415" s="78" t="s">
        <v>3309</v>
      </c>
      <c r="C415" s="107" t="s">
        <v>3334</v>
      </c>
      <c r="D415" s="107" t="s">
        <v>3345</v>
      </c>
      <c r="E415" s="107" t="s">
        <v>909</v>
      </c>
      <c r="F415" s="78" t="s">
        <v>72</v>
      </c>
      <c r="G415" s="78" t="s">
        <v>3368</v>
      </c>
      <c r="H415" s="78" t="s">
        <v>736</v>
      </c>
      <c r="I415" s="79">
        <f t="shared" si="1"/>
        <v>41640</v>
      </c>
      <c r="J415" s="111">
        <v>44196</v>
      </c>
      <c r="K415" s="78" t="s">
        <v>3367</v>
      </c>
      <c r="L415" s="112">
        <v>6029225.1699999999</v>
      </c>
      <c r="M415" s="112">
        <v>6000000</v>
      </c>
      <c r="N415" s="112">
        <v>1426844.9</v>
      </c>
    </row>
    <row r="416" spans="1:14" ht="72.75" customHeight="1" x14ac:dyDescent="0.25">
      <c r="A416" s="70">
        <v>413</v>
      </c>
      <c r="B416" s="78" t="s">
        <v>3310</v>
      </c>
      <c r="C416" s="107" t="s">
        <v>3335</v>
      </c>
      <c r="D416" s="107" t="s">
        <v>3346</v>
      </c>
      <c r="E416" s="107" t="s">
        <v>909</v>
      </c>
      <c r="F416" s="78" t="s">
        <v>72</v>
      </c>
      <c r="G416" s="78" t="s">
        <v>666</v>
      </c>
      <c r="H416" s="78" t="s">
        <v>3371</v>
      </c>
      <c r="I416" s="79">
        <f t="shared" si="1"/>
        <v>41640</v>
      </c>
      <c r="J416" s="111">
        <v>44012</v>
      </c>
      <c r="K416" s="78" t="s">
        <v>3369</v>
      </c>
      <c r="L416" s="112">
        <v>21250000</v>
      </c>
      <c r="M416" s="112">
        <v>21250000</v>
      </c>
      <c r="N416" s="112">
        <v>4250000</v>
      </c>
    </row>
    <row r="417" spans="1:14" ht="72.75" customHeight="1" x14ac:dyDescent="0.25">
      <c r="A417" s="70">
        <v>414</v>
      </c>
      <c r="B417" s="78" t="s">
        <v>3311</v>
      </c>
      <c r="C417" s="107" t="s">
        <v>3336</v>
      </c>
      <c r="D417" s="107" t="s">
        <v>2008</v>
      </c>
      <c r="E417" s="107" t="s">
        <v>906</v>
      </c>
      <c r="F417" s="78" t="s">
        <v>246</v>
      </c>
      <c r="G417" s="78" t="s">
        <v>700</v>
      </c>
      <c r="H417" s="78" t="s">
        <v>701</v>
      </c>
      <c r="I417" s="79">
        <f t="shared" si="1"/>
        <v>41640</v>
      </c>
      <c r="J417" s="111">
        <v>44012</v>
      </c>
      <c r="K417" s="78" t="s">
        <v>3370</v>
      </c>
      <c r="L417" s="112">
        <v>19000000</v>
      </c>
      <c r="M417" s="112">
        <v>19000000</v>
      </c>
      <c r="N417" s="112">
        <v>3800000</v>
      </c>
    </row>
    <row r="418" spans="1:14" ht="72.75" customHeight="1" x14ac:dyDescent="0.25">
      <c r="A418" s="70">
        <v>415</v>
      </c>
      <c r="B418" s="78" t="s">
        <v>3312</v>
      </c>
      <c r="C418" s="107" t="s">
        <v>3337</v>
      </c>
      <c r="D418" s="107" t="s">
        <v>3347</v>
      </c>
      <c r="E418" s="107" t="s">
        <v>906</v>
      </c>
      <c r="F418" s="78" t="s">
        <v>3350</v>
      </c>
      <c r="G418" s="78" t="s">
        <v>3373</v>
      </c>
      <c r="H418" s="78" t="s">
        <v>3374</v>
      </c>
      <c r="I418" s="79">
        <f t="shared" si="1"/>
        <v>41640</v>
      </c>
      <c r="J418" s="111">
        <v>43921</v>
      </c>
      <c r="K418" s="78" t="s">
        <v>3372</v>
      </c>
      <c r="L418" s="112">
        <v>2043726.84</v>
      </c>
      <c r="M418" s="112">
        <v>1560257</v>
      </c>
      <c r="N418" s="112">
        <v>1326218.45</v>
      </c>
    </row>
    <row r="419" spans="1:14" ht="96" customHeight="1" x14ac:dyDescent="0.25">
      <c r="A419" s="70">
        <v>416</v>
      </c>
      <c r="B419" s="78" t="s">
        <v>3313</v>
      </c>
      <c r="C419" s="107" t="s">
        <v>3351</v>
      </c>
      <c r="D419" s="107" t="s">
        <v>1826</v>
      </c>
      <c r="E419" s="107" t="s">
        <v>930</v>
      </c>
      <c r="F419" s="78" t="s">
        <v>151</v>
      </c>
      <c r="G419" s="78" t="s">
        <v>1827</v>
      </c>
      <c r="H419" s="78" t="s">
        <v>3375</v>
      </c>
      <c r="I419" s="79">
        <f t="shared" si="1"/>
        <v>41640</v>
      </c>
      <c r="J419" s="111">
        <v>44074</v>
      </c>
      <c r="K419" s="78" t="s">
        <v>3376</v>
      </c>
      <c r="L419" s="112">
        <v>5089646.6500000004</v>
      </c>
      <c r="M419" s="112">
        <v>4200000</v>
      </c>
      <c r="N419" s="112">
        <v>840000</v>
      </c>
    </row>
    <row r="420" spans="1:14" ht="72.75" customHeight="1" x14ac:dyDescent="0.25">
      <c r="A420" s="70">
        <v>417</v>
      </c>
      <c r="B420" s="78" t="s">
        <v>3314</v>
      </c>
      <c r="C420" s="107" t="s">
        <v>3338</v>
      </c>
      <c r="D420" s="107" t="s">
        <v>2018</v>
      </c>
      <c r="E420" s="107" t="s">
        <v>930</v>
      </c>
      <c r="F420" s="78" t="s">
        <v>151</v>
      </c>
      <c r="G420" s="78" t="s">
        <v>2019</v>
      </c>
      <c r="H420" s="78" t="s">
        <v>2020</v>
      </c>
      <c r="I420" s="79">
        <f t="shared" si="1"/>
        <v>41640</v>
      </c>
      <c r="J420" s="111">
        <v>44012</v>
      </c>
      <c r="K420" s="78" t="s">
        <v>3377</v>
      </c>
      <c r="L420" s="112">
        <v>2523000</v>
      </c>
      <c r="M420" s="112">
        <v>2523000</v>
      </c>
      <c r="N420" s="112">
        <v>2144550</v>
      </c>
    </row>
    <row r="421" spans="1:14" ht="72.75" customHeight="1" x14ac:dyDescent="0.25">
      <c r="A421" s="70">
        <v>418</v>
      </c>
      <c r="B421" s="118" t="s">
        <v>3231</v>
      </c>
      <c r="C421" s="92" t="s">
        <v>3232</v>
      </c>
      <c r="D421" s="92" t="s">
        <v>1216</v>
      </c>
      <c r="E421" s="78" t="s">
        <v>909</v>
      </c>
      <c r="F421" s="78" t="s">
        <v>72</v>
      </c>
      <c r="G421" s="78" t="s">
        <v>100</v>
      </c>
      <c r="H421" s="78" t="s">
        <v>101</v>
      </c>
      <c r="I421" s="79">
        <f t="shared" si="1"/>
        <v>41640</v>
      </c>
      <c r="J421" s="93">
        <v>43830</v>
      </c>
      <c r="K421" s="92" t="s">
        <v>3233</v>
      </c>
      <c r="L421" s="91">
        <v>1999914.28</v>
      </c>
      <c r="M421" s="91">
        <v>1999914.28</v>
      </c>
      <c r="N421" s="91">
        <v>1599931.42</v>
      </c>
    </row>
    <row r="422" spans="1:14" ht="72.75" customHeight="1" x14ac:dyDescent="0.25">
      <c r="A422" s="70">
        <v>419</v>
      </c>
      <c r="B422" s="118" t="s">
        <v>3315</v>
      </c>
      <c r="C422" s="113" t="s">
        <v>3379</v>
      </c>
      <c r="D422" s="113" t="s">
        <v>2067</v>
      </c>
      <c r="E422" s="113" t="s">
        <v>906</v>
      </c>
      <c r="F422" s="113" t="s">
        <v>246</v>
      </c>
      <c r="G422" s="113" t="s">
        <v>2068</v>
      </c>
      <c r="H422" s="113" t="s">
        <v>2069</v>
      </c>
      <c r="I422" s="117">
        <f t="shared" si="1"/>
        <v>41640</v>
      </c>
      <c r="J422" s="114">
        <v>44012</v>
      </c>
      <c r="K422" s="113" t="s">
        <v>3394</v>
      </c>
      <c r="L422" s="115">
        <v>4100000</v>
      </c>
      <c r="M422" s="115">
        <v>3000000</v>
      </c>
      <c r="N422" s="116">
        <v>2550000</v>
      </c>
    </row>
    <row r="423" spans="1:14" ht="72.75" customHeight="1" x14ac:dyDescent="0.25">
      <c r="A423" s="70">
        <v>420</v>
      </c>
      <c r="B423" s="118" t="s">
        <v>3316</v>
      </c>
      <c r="C423" s="113" t="s">
        <v>3380</v>
      </c>
      <c r="D423" s="113" t="s">
        <v>3381</v>
      </c>
      <c r="E423" s="113" t="s">
        <v>972</v>
      </c>
      <c r="F423" s="113" t="s">
        <v>3382</v>
      </c>
      <c r="G423" s="113" t="s">
        <v>3391</v>
      </c>
      <c r="H423" s="113" t="s">
        <v>3392</v>
      </c>
      <c r="I423" s="117">
        <f t="shared" si="1"/>
        <v>41640</v>
      </c>
      <c r="J423" s="114">
        <v>44012</v>
      </c>
      <c r="K423" s="113" t="s">
        <v>3395</v>
      </c>
      <c r="L423" s="115">
        <v>1899400</v>
      </c>
      <c r="M423" s="115">
        <v>1899400</v>
      </c>
      <c r="N423" s="116">
        <v>1614490</v>
      </c>
    </row>
    <row r="424" spans="1:14" ht="72.75" customHeight="1" x14ac:dyDescent="0.25">
      <c r="A424" s="70">
        <v>421</v>
      </c>
      <c r="B424" s="118" t="s">
        <v>3317</v>
      </c>
      <c r="C424" s="113" t="s">
        <v>3383</v>
      </c>
      <c r="D424" s="113" t="s">
        <v>3384</v>
      </c>
      <c r="E424" s="113" t="s">
        <v>972</v>
      </c>
      <c r="F424" s="113" t="s">
        <v>755</v>
      </c>
      <c r="G424" s="113" t="s">
        <v>756</v>
      </c>
      <c r="H424" s="113" t="s">
        <v>2606</v>
      </c>
      <c r="I424" s="117">
        <f t="shared" si="1"/>
        <v>41640</v>
      </c>
      <c r="J424" s="114">
        <v>43830</v>
      </c>
      <c r="K424" s="113" t="s">
        <v>3396</v>
      </c>
      <c r="L424" s="115">
        <v>4989000</v>
      </c>
      <c r="M424" s="115">
        <v>3000000</v>
      </c>
      <c r="N424" s="116">
        <v>2550000</v>
      </c>
    </row>
    <row r="425" spans="1:14" ht="72.75" customHeight="1" x14ac:dyDescent="0.25">
      <c r="A425" s="70">
        <v>422</v>
      </c>
      <c r="B425" s="118" t="s">
        <v>3318</v>
      </c>
      <c r="C425" s="113" t="s">
        <v>3182</v>
      </c>
      <c r="D425" s="113" t="s">
        <v>1407</v>
      </c>
      <c r="E425" s="113" t="s">
        <v>920</v>
      </c>
      <c r="F425" s="113" t="s">
        <v>167</v>
      </c>
      <c r="G425" s="113" t="s">
        <v>740</v>
      </c>
      <c r="H425" s="113" t="s">
        <v>741</v>
      </c>
      <c r="I425" s="117">
        <f t="shared" si="1"/>
        <v>41640</v>
      </c>
      <c r="J425" s="114">
        <v>44196</v>
      </c>
      <c r="K425" s="113" t="s">
        <v>3397</v>
      </c>
      <c r="L425" s="115">
        <v>32150959</v>
      </c>
      <c r="M425" s="115">
        <v>32146039</v>
      </c>
      <c r="N425" s="116">
        <v>27324133.149999999</v>
      </c>
    </row>
    <row r="426" spans="1:14" ht="72.75" customHeight="1" x14ac:dyDescent="0.25">
      <c r="A426" s="70">
        <v>423</v>
      </c>
      <c r="B426" s="118" t="s">
        <v>3319</v>
      </c>
      <c r="C426" s="113" t="s">
        <v>3385</v>
      </c>
      <c r="D426" s="113" t="s">
        <v>1291</v>
      </c>
      <c r="E426" s="113" t="s">
        <v>972</v>
      </c>
      <c r="F426" s="113" t="s">
        <v>163</v>
      </c>
      <c r="G426" s="113" t="s">
        <v>838</v>
      </c>
      <c r="H426" s="113" t="s">
        <v>1318</v>
      </c>
      <c r="I426" s="79">
        <f t="shared" si="1"/>
        <v>41640</v>
      </c>
      <c r="J426" s="114">
        <v>43951</v>
      </c>
      <c r="K426" s="113" t="s">
        <v>3398</v>
      </c>
      <c r="L426" s="115">
        <v>4373293.9000000004</v>
      </c>
      <c r="M426" s="115">
        <v>4363642.58</v>
      </c>
      <c r="N426" s="116">
        <v>3709096.19</v>
      </c>
    </row>
    <row r="427" spans="1:14" ht="72.75" customHeight="1" x14ac:dyDescent="0.25">
      <c r="A427" s="70">
        <v>424</v>
      </c>
      <c r="B427" s="118" t="s">
        <v>3320</v>
      </c>
      <c r="C427" s="113" t="s">
        <v>3386</v>
      </c>
      <c r="D427" s="113" t="s">
        <v>1407</v>
      </c>
      <c r="E427" s="113" t="s">
        <v>920</v>
      </c>
      <c r="F427" s="113" t="s">
        <v>167</v>
      </c>
      <c r="G427" s="113" t="s">
        <v>740</v>
      </c>
      <c r="H427" s="113" t="s">
        <v>741</v>
      </c>
      <c r="I427" s="79">
        <f t="shared" si="1"/>
        <v>41640</v>
      </c>
      <c r="J427" s="114">
        <v>44286</v>
      </c>
      <c r="K427" s="113" t="s">
        <v>3399</v>
      </c>
      <c r="L427" s="115">
        <v>29499920</v>
      </c>
      <c r="M427" s="115">
        <v>29495000</v>
      </c>
      <c r="N427" s="116">
        <v>25070750</v>
      </c>
    </row>
    <row r="428" spans="1:14" ht="72.75" customHeight="1" x14ac:dyDescent="0.25">
      <c r="A428" s="70">
        <v>425</v>
      </c>
      <c r="B428" s="118" t="s">
        <v>3321</v>
      </c>
      <c r="C428" s="113" t="s">
        <v>3222</v>
      </c>
      <c r="D428" s="113" t="s">
        <v>2640</v>
      </c>
      <c r="E428" s="113" t="s">
        <v>901</v>
      </c>
      <c r="F428" s="113" t="s">
        <v>282</v>
      </c>
      <c r="G428" s="113" t="s">
        <v>2641</v>
      </c>
      <c r="H428" s="113" t="s">
        <v>2642</v>
      </c>
      <c r="I428" s="79">
        <f t="shared" si="1"/>
        <v>41640</v>
      </c>
      <c r="J428" s="114">
        <v>43921</v>
      </c>
      <c r="K428" s="113" t="s">
        <v>3400</v>
      </c>
      <c r="L428" s="115">
        <v>1061777</v>
      </c>
      <c r="M428" s="115">
        <v>1000000</v>
      </c>
      <c r="N428" s="116">
        <v>850000</v>
      </c>
    </row>
    <row r="429" spans="1:14" ht="72.75" customHeight="1" x14ac:dyDescent="0.25">
      <c r="A429" s="70">
        <v>426</v>
      </c>
      <c r="B429" s="78" t="s">
        <v>3322</v>
      </c>
      <c r="C429" s="113" t="s">
        <v>3387</v>
      </c>
      <c r="D429" s="113" t="s">
        <v>3388</v>
      </c>
      <c r="E429" s="113" t="s">
        <v>972</v>
      </c>
      <c r="F429" s="113" t="s">
        <v>163</v>
      </c>
      <c r="G429" s="113" t="s">
        <v>879</v>
      </c>
      <c r="H429" s="113" t="s">
        <v>3393</v>
      </c>
      <c r="I429" s="79">
        <f t="shared" si="1"/>
        <v>41640</v>
      </c>
      <c r="J429" s="114">
        <v>44012</v>
      </c>
      <c r="K429" s="113" t="s">
        <v>3401</v>
      </c>
      <c r="L429" s="115">
        <v>1000000</v>
      </c>
      <c r="M429" s="115">
        <v>1000000</v>
      </c>
      <c r="N429" s="116">
        <v>850000</v>
      </c>
    </row>
    <row r="430" spans="1:14" ht="72.75" customHeight="1" x14ac:dyDescent="0.25">
      <c r="A430" s="70">
        <v>427</v>
      </c>
      <c r="B430" s="78" t="s">
        <v>3323</v>
      </c>
      <c r="C430" s="113" t="s">
        <v>3255</v>
      </c>
      <c r="D430" s="113" t="s">
        <v>3389</v>
      </c>
      <c r="E430" s="113" t="s">
        <v>972</v>
      </c>
      <c r="F430" s="113" t="s">
        <v>163</v>
      </c>
      <c r="G430" s="113" t="s">
        <v>375</v>
      </c>
      <c r="H430" s="113" t="s">
        <v>1327</v>
      </c>
      <c r="I430" s="79">
        <f t="shared" si="1"/>
        <v>41640</v>
      </c>
      <c r="J430" s="114">
        <v>44196</v>
      </c>
      <c r="K430" s="113" t="s">
        <v>3402</v>
      </c>
      <c r="L430" s="115">
        <v>22003075</v>
      </c>
      <c r="M430" s="115">
        <v>21995153.559999999</v>
      </c>
      <c r="N430" s="116">
        <v>3299273.03</v>
      </c>
    </row>
    <row r="431" spans="1:14" ht="72.75" customHeight="1" x14ac:dyDescent="0.25">
      <c r="A431" s="70">
        <v>428</v>
      </c>
      <c r="B431" s="78" t="s">
        <v>3324</v>
      </c>
      <c r="C431" s="113" t="s">
        <v>3254</v>
      </c>
      <c r="D431" s="113" t="s">
        <v>1305</v>
      </c>
      <c r="E431" s="113" t="s">
        <v>909</v>
      </c>
      <c r="F431" s="113" t="s">
        <v>72</v>
      </c>
      <c r="G431" s="113" t="s">
        <v>691</v>
      </c>
      <c r="H431" s="113" t="s">
        <v>1873</v>
      </c>
      <c r="I431" s="79">
        <f>I430</f>
        <v>41640</v>
      </c>
      <c r="J431" s="114">
        <v>44135</v>
      </c>
      <c r="K431" s="113" t="s">
        <v>3403</v>
      </c>
      <c r="L431" s="115">
        <v>5002400</v>
      </c>
      <c r="M431" s="115">
        <v>5000000</v>
      </c>
      <c r="N431" s="116">
        <v>4000000</v>
      </c>
    </row>
    <row r="432" spans="1:14" ht="72.75" customHeight="1" x14ac:dyDescent="0.25">
      <c r="A432" s="70">
        <v>429</v>
      </c>
      <c r="B432" s="78" t="s">
        <v>3325</v>
      </c>
      <c r="C432" s="113" t="s">
        <v>3256</v>
      </c>
      <c r="D432" s="113" t="s">
        <v>3339</v>
      </c>
      <c r="E432" s="113" t="s">
        <v>970</v>
      </c>
      <c r="F432" s="113" t="s">
        <v>337</v>
      </c>
      <c r="G432" s="113" t="s">
        <v>338</v>
      </c>
      <c r="H432" s="113" t="s">
        <v>1018</v>
      </c>
      <c r="I432" s="79">
        <f>I431</f>
        <v>41640</v>
      </c>
      <c r="J432" s="114">
        <v>44255</v>
      </c>
      <c r="K432" s="113" t="s">
        <v>3404</v>
      </c>
      <c r="L432" s="115">
        <v>12000000</v>
      </c>
      <c r="M432" s="115">
        <v>12000000</v>
      </c>
      <c r="N432" s="116">
        <v>1800000</v>
      </c>
    </row>
    <row r="433" spans="1:14" ht="72.75" customHeight="1" x14ac:dyDescent="0.25">
      <c r="A433" s="70">
        <v>430</v>
      </c>
      <c r="B433" s="78" t="s">
        <v>3509</v>
      </c>
      <c r="C433" s="137" t="s">
        <v>3508</v>
      </c>
      <c r="D433" s="137" t="s">
        <v>775</v>
      </c>
      <c r="E433" s="137" t="s">
        <v>930</v>
      </c>
      <c r="F433" s="137" t="s">
        <v>151</v>
      </c>
      <c r="G433" s="137" t="s">
        <v>776</v>
      </c>
      <c r="H433" s="137" t="s">
        <v>777</v>
      </c>
      <c r="I433" s="79">
        <f>I432</f>
        <v>41640</v>
      </c>
      <c r="J433" s="114">
        <v>44286</v>
      </c>
      <c r="K433" s="137" t="s">
        <v>3510</v>
      </c>
      <c r="L433" s="115">
        <v>9625500</v>
      </c>
      <c r="M433" s="115">
        <v>7983339.75</v>
      </c>
      <c r="N433" s="116">
        <v>1197500.96</v>
      </c>
    </row>
    <row r="434" spans="1:14" ht="72.75" customHeight="1" x14ac:dyDescent="0.25">
      <c r="A434" s="151">
        <v>431</v>
      </c>
      <c r="B434" s="152" t="s">
        <v>3378</v>
      </c>
      <c r="C434" s="154" t="s">
        <v>3390</v>
      </c>
      <c r="D434" s="154" t="s">
        <v>1930</v>
      </c>
      <c r="E434" s="154" t="s">
        <v>896</v>
      </c>
      <c r="F434" s="154" t="s">
        <v>44</v>
      </c>
      <c r="G434" s="154" t="s">
        <v>1931</v>
      </c>
      <c r="H434" s="154" t="s">
        <v>1932</v>
      </c>
      <c r="I434" s="150">
        <f>I431</f>
        <v>41640</v>
      </c>
      <c r="J434" s="155">
        <v>44196</v>
      </c>
      <c r="K434" s="154" t="s">
        <v>3405</v>
      </c>
      <c r="L434" s="156">
        <v>4080500</v>
      </c>
      <c r="M434" s="156">
        <v>4080500</v>
      </c>
      <c r="N434" s="153">
        <v>3468425</v>
      </c>
    </row>
    <row r="435" spans="1:14" ht="72.75" customHeight="1" x14ac:dyDescent="0.25">
      <c r="A435" s="70">
        <v>432</v>
      </c>
      <c r="B435" s="118" t="s">
        <v>3558</v>
      </c>
      <c r="C435" s="162" t="s">
        <v>3541</v>
      </c>
      <c r="D435" s="74" t="s">
        <v>3547</v>
      </c>
      <c r="E435" s="163" t="s">
        <v>909</v>
      </c>
      <c r="F435" s="163" t="s">
        <v>72</v>
      </c>
      <c r="G435" s="163" t="s">
        <v>3549</v>
      </c>
      <c r="H435" s="163" t="s">
        <v>3550</v>
      </c>
      <c r="I435" s="117">
        <v>43862</v>
      </c>
      <c r="J435" s="164">
        <v>44104</v>
      </c>
      <c r="K435" s="163" t="s">
        <v>3553</v>
      </c>
      <c r="L435" s="157">
        <v>215000000</v>
      </c>
      <c r="M435" s="161">
        <v>215000000</v>
      </c>
      <c r="N435" s="157">
        <v>182078125</v>
      </c>
    </row>
    <row r="436" spans="1:14" ht="72.75" customHeight="1" x14ac:dyDescent="0.25">
      <c r="A436" s="151">
        <v>433</v>
      </c>
      <c r="B436" s="118" t="s">
        <v>3559</v>
      </c>
      <c r="C436" s="165" t="s">
        <v>3542</v>
      </c>
      <c r="D436" s="74" t="s">
        <v>3547</v>
      </c>
      <c r="E436" s="163" t="s">
        <v>909</v>
      </c>
      <c r="F436" s="163" t="s">
        <v>72</v>
      </c>
      <c r="G436" s="163" t="s">
        <v>3549</v>
      </c>
      <c r="H436" s="163" t="s">
        <v>3550</v>
      </c>
      <c r="I436" s="117">
        <v>43862</v>
      </c>
      <c r="J436" s="164">
        <v>44286</v>
      </c>
      <c r="K436" s="163" t="s">
        <v>3553</v>
      </c>
      <c r="L436" s="158">
        <v>42700000</v>
      </c>
      <c r="M436" s="161">
        <v>42700000</v>
      </c>
      <c r="N436" s="158">
        <v>36161562.5</v>
      </c>
    </row>
    <row r="437" spans="1:14" ht="72.75" customHeight="1" x14ac:dyDescent="0.25">
      <c r="A437" s="70">
        <v>434</v>
      </c>
      <c r="B437" s="118" t="s">
        <v>3560</v>
      </c>
      <c r="C437" s="165" t="s">
        <v>3543</v>
      </c>
      <c r="D437" s="74" t="s">
        <v>3547</v>
      </c>
      <c r="E437" s="163" t="s">
        <v>909</v>
      </c>
      <c r="F437" s="163" t="s">
        <v>72</v>
      </c>
      <c r="G437" s="163" t="s">
        <v>3549</v>
      </c>
      <c r="H437" s="163" t="s">
        <v>3550</v>
      </c>
      <c r="I437" s="117">
        <v>43862</v>
      </c>
      <c r="J437" s="164">
        <v>44104</v>
      </c>
      <c r="K437" s="163" t="s">
        <v>3554</v>
      </c>
      <c r="L437" s="157">
        <v>23000000</v>
      </c>
      <c r="M437" s="161">
        <v>23000000</v>
      </c>
      <c r="N437" s="157">
        <v>18400000</v>
      </c>
    </row>
    <row r="438" spans="1:14" ht="72.75" customHeight="1" x14ac:dyDescent="0.25">
      <c r="A438" s="151">
        <v>435</v>
      </c>
      <c r="B438" s="118" t="s">
        <v>3561</v>
      </c>
      <c r="C438" s="165" t="s">
        <v>3544</v>
      </c>
      <c r="D438" s="74" t="s">
        <v>3547</v>
      </c>
      <c r="E438" s="163" t="s">
        <v>909</v>
      </c>
      <c r="F438" s="163" t="s">
        <v>72</v>
      </c>
      <c r="G438" s="163" t="s">
        <v>3549</v>
      </c>
      <c r="H438" s="163" t="s">
        <v>3550</v>
      </c>
      <c r="I438" s="117">
        <v>43862</v>
      </c>
      <c r="J438" s="164">
        <v>44104</v>
      </c>
      <c r="K438" s="163" t="s">
        <v>3555</v>
      </c>
      <c r="L438" s="158">
        <v>215000000</v>
      </c>
      <c r="M438" s="161">
        <v>215000000</v>
      </c>
      <c r="N438" s="158">
        <v>182078125</v>
      </c>
    </row>
    <row r="439" spans="1:14" ht="72.75" customHeight="1" x14ac:dyDescent="0.25">
      <c r="A439" s="70">
        <v>436</v>
      </c>
      <c r="B439" s="118" t="s">
        <v>3562</v>
      </c>
      <c r="C439" s="165" t="s">
        <v>3545</v>
      </c>
      <c r="D439" s="74" t="s">
        <v>3547</v>
      </c>
      <c r="E439" s="163" t="s">
        <v>909</v>
      </c>
      <c r="F439" s="163" t="s">
        <v>72</v>
      </c>
      <c r="G439" s="163" t="s">
        <v>3549</v>
      </c>
      <c r="H439" s="163" t="s">
        <v>3550</v>
      </c>
      <c r="I439" s="117">
        <v>43862</v>
      </c>
      <c r="J439" s="164">
        <v>44104</v>
      </c>
      <c r="K439" s="163" t="s">
        <v>3556</v>
      </c>
      <c r="L439" s="157">
        <v>55000000</v>
      </c>
      <c r="M439" s="161">
        <v>55000000</v>
      </c>
      <c r="N439" s="157">
        <v>46578125</v>
      </c>
    </row>
    <row r="440" spans="1:14" ht="72.75" customHeight="1" x14ac:dyDescent="0.25">
      <c r="A440" s="151">
        <v>437</v>
      </c>
      <c r="B440" s="118" t="s">
        <v>3563</v>
      </c>
      <c r="C440" s="74" t="s">
        <v>3546</v>
      </c>
      <c r="D440" s="74" t="s">
        <v>3548</v>
      </c>
      <c r="E440" s="163" t="s">
        <v>909</v>
      </c>
      <c r="F440" s="163" t="s">
        <v>72</v>
      </c>
      <c r="G440" s="163" t="s">
        <v>3552</v>
      </c>
      <c r="H440" s="163" t="s">
        <v>3551</v>
      </c>
      <c r="I440" s="117">
        <v>43862</v>
      </c>
      <c r="J440" s="164">
        <v>44104</v>
      </c>
      <c r="K440" s="163" t="s">
        <v>3557</v>
      </c>
      <c r="L440" s="159">
        <v>100000000</v>
      </c>
      <c r="M440" s="161">
        <v>100000000</v>
      </c>
      <c r="N440" s="160">
        <v>84687500</v>
      </c>
    </row>
    <row r="441" spans="1:14" ht="33.75" x14ac:dyDescent="0.25">
      <c r="A441" s="70">
        <v>438</v>
      </c>
      <c r="B441" s="74" t="s">
        <v>2959</v>
      </c>
      <c r="C441" s="74" t="s">
        <v>2960</v>
      </c>
      <c r="D441" s="74" t="s">
        <v>2961</v>
      </c>
      <c r="E441" s="74" t="s">
        <v>57</v>
      </c>
      <c r="F441" s="74" t="s">
        <v>58</v>
      </c>
      <c r="G441" s="74" t="s">
        <v>59</v>
      </c>
      <c r="H441" s="74" t="s">
        <v>2962</v>
      </c>
      <c r="I441" s="75">
        <v>39083</v>
      </c>
      <c r="J441" s="75">
        <v>40816</v>
      </c>
      <c r="K441" s="75" t="s">
        <v>242</v>
      </c>
      <c r="L441" s="76">
        <v>580232</v>
      </c>
      <c r="M441" s="76">
        <v>580232</v>
      </c>
      <c r="N441" s="76">
        <v>493197.2</v>
      </c>
    </row>
    <row r="442" spans="1:14" ht="67.5" x14ac:dyDescent="0.25">
      <c r="A442" s="151">
        <v>439</v>
      </c>
      <c r="B442" s="74" t="s">
        <v>2963</v>
      </c>
      <c r="C442" s="74" t="s">
        <v>2964</v>
      </c>
      <c r="D442" s="74" t="s">
        <v>2965</v>
      </c>
      <c r="E442" s="74" t="s">
        <v>136</v>
      </c>
      <c r="F442" s="74" t="s">
        <v>243</v>
      </c>
      <c r="G442" s="74" t="s">
        <v>244</v>
      </c>
      <c r="H442" s="74" t="s">
        <v>2966</v>
      </c>
      <c r="I442" s="75">
        <v>39083</v>
      </c>
      <c r="J442" s="75">
        <v>41213</v>
      </c>
      <c r="K442" s="75" t="s">
        <v>245</v>
      </c>
      <c r="L442" s="76">
        <v>15730760</v>
      </c>
      <c r="M442" s="76">
        <v>11202540</v>
      </c>
      <c r="N442" s="76">
        <v>9522159</v>
      </c>
    </row>
    <row r="443" spans="1:14" ht="45" x14ac:dyDescent="0.25">
      <c r="A443" s="70">
        <v>440</v>
      </c>
      <c r="B443" s="74" t="s">
        <v>2967</v>
      </c>
      <c r="C443" s="74" t="s">
        <v>2968</v>
      </c>
      <c r="D443" s="74" t="s">
        <v>2969</v>
      </c>
      <c r="E443" s="74" t="s">
        <v>67</v>
      </c>
      <c r="F443" s="74" t="s">
        <v>68</v>
      </c>
      <c r="G443" s="74" t="s">
        <v>69</v>
      </c>
      <c r="H443" s="74" t="s">
        <v>2970</v>
      </c>
      <c r="I443" s="75">
        <v>39083</v>
      </c>
      <c r="J443" s="75">
        <v>41455</v>
      </c>
      <c r="K443" s="75" t="s">
        <v>242</v>
      </c>
      <c r="L443" s="76">
        <v>906428.75</v>
      </c>
      <c r="M443" s="76">
        <v>902768.75</v>
      </c>
      <c r="N443" s="76">
        <v>767353.43</v>
      </c>
    </row>
    <row r="444" spans="1:14" ht="56.25" x14ac:dyDescent="0.25">
      <c r="A444" s="151">
        <v>441</v>
      </c>
      <c r="B444" s="74" t="s">
        <v>2971</v>
      </c>
      <c r="C444" s="74" t="s">
        <v>2972</v>
      </c>
      <c r="D444" s="74" t="s">
        <v>2973</v>
      </c>
      <c r="E444" s="74" t="s">
        <v>53</v>
      </c>
      <c r="F444" s="74" t="s">
        <v>246</v>
      </c>
      <c r="G444" s="74" t="s">
        <v>247</v>
      </c>
      <c r="H444" s="74" t="s">
        <v>248</v>
      </c>
      <c r="I444" s="75">
        <v>39083</v>
      </c>
      <c r="J444" s="75">
        <v>41213</v>
      </c>
      <c r="K444" s="75" t="s">
        <v>245</v>
      </c>
      <c r="L444" s="76">
        <v>13310377.52</v>
      </c>
      <c r="M444" s="76">
        <v>11228000</v>
      </c>
      <c r="N444" s="76">
        <v>9543800</v>
      </c>
    </row>
    <row r="445" spans="1:14" ht="45" x14ac:dyDescent="0.25">
      <c r="A445" s="70">
        <v>442</v>
      </c>
      <c r="B445" s="74" t="s">
        <v>2974</v>
      </c>
      <c r="C445" s="74" t="s">
        <v>2975</v>
      </c>
      <c r="D445" s="74" t="s">
        <v>2976</v>
      </c>
      <c r="E445" s="74" t="s">
        <v>81</v>
      </c>
      <c r="F445" s="74" t="s">
        <v>249</v>
      </c>
      <c r="G445" s="74" t="s">
        <v>250</v>
      </c>
      <c r="H445" s="74" t="s">
        <v>2977</v>
      </c>
      <c r="I445" s="75">
        <v>39083</v>
      </c>
      <c r="J445" s="75">
        <v>41152</v>
      </c>
      <c r="K445" s="75" t="s">
        <v>242</v>
      </c>
      <c r="L445" s="76">
        <v>1517474.06</v>
      </c>
      <c r="M445" s="76">
        <v>1517474.06</v>
      </c>
      <c r="N445" s="76">
        <v>1289852.95</v>
      </c>
    </row>
    <row r="446" spans="1:14" ht="33.75" x14ac:dyDescent="0.25">
      <c r="A446" s="151">
        <v>443</v>
      </c>
      <c r="B446" s="74" t="s">
        <v>2978</v>
      </c>
      <c r="C446" s="74" t="s">
        <v>2979</v>
      </c>
      <c r="D446" s="74" t="s">
        <v>2980</v>
      </c>
      <c r="E446" s="74" t="s">
        <v>57</v>
      </c>
      <c r="F446" s="74" t="s">
        <v>72</v>
      </c>
      <c r="G446" s="74" t="s">
        <v>251</v>
      </c>
      <c r="H446" s="74" t="s">
        <v>2981</v>
      </c>
      <c r="I446" s="75">
        <v>39083</v>
      </c>
      <c r="J446" s="75">
        <v>42004</v>
      </c>
      <c r="K446" s="75" t="s">
        <v>2982</v>
      </c>
      <c r="L446" s="76">
        <v>25365481.899999999</v>
      </c>
      <c r="M446" s="76">
        <v>25097987.07</v>
      </c>
      <c r="N446" s="76">
        <v>21333289.010000002</v>
      </c>
    </row>
    <row r="447" spans="1:14" ht="45" x14ac:dyDescent="0.25">
      <c r="A447" s="70">
        <v>444</v>
      </c>
      <c r="B447" s="74" t="s">
        <v>2983</v>
      </c>
      <c r="C447" s="74" t="s">
        <v>2984</v>
      </c>
      <c r="D447" s="74" t="s">
        <v>252</v>
      </c>
      <c r="E447" s="74" t="s">
        <v>81</v>
      </c>
      <c r="F447" s="74" t="s">
        <v>167</v>
      </c>
      <c r="G447" s="74" t="s">
        <v>253</v>
      </c>
      <c r="H447" s="74" t="s">
        <v>254</v>
      </c>
      <c r="I447" s="75">
        <v>39083</v>
      </c>
      <c r="J447" s="75">
        <v>41060</v>
      </c>
      <c r="K447" s="75" t="s">
        <v>255</v>
      </c>
      <c r="L447" s="76">
        <v>11243000</v>
      </c>
      <c r="M447" s="76">
        <v>11243000</v>
      </c>
      <c r="N447" s="76">
        <v>9556550</v>
      </c>
    </row>
    <row r="448" spans="1:14" ht="45" x14ac:dyDescent="0.25">
      <c r="A448" s="151">
        <v>445</v>
      </c>
      <c r="B448" s="74" t="s">
        <v>2985</v>
      </c>
      <c r="C448" s="74" t="s">
        <v>2986</v>
      </c>
      <c r="D448" s="74" t="s">
        <v>256</v>
      </c>
      <c r="E448" s="74" t="s">
        <v>145</v>
      </c>
      <c r="F448" s="74" t="s">
        <v>257</v>
      </c>
      <c r="G448" s="74" t="s">
        <v>258</v>
      </c>
      <c r="H448" s="74" t="s">
        <v>259</v>
      </c>
      <c r="I448" s="75">
        <v>40326</v>
      </c>
      <c r="J448" s="75">
        <v>41578</v>
      </c>
      <c r="K448" s="75" t="s">
        <v>260</v>
      </c>
      <c r="L448" s="76">
        <v>11610386</v>
      </c>
      <c r="M448" s="76">
        <v>11243000</v>
      </c>
      <c r="N448" s="76">
        <v>9556550</v>
      </c>
    </row>
    <row r="449" spans="1:14" ht="22.5" x14ac:dyDescent="0.25">
      <c r="A449" s="70">
        <v>446</v>
      </c>
      <c r="B449" s="74" t="s">
        <v>2987</v>
      </c>
      <c r="C449" s="74" t="s">
        <v>2988</v>
      </c>
      <c r="D449" s="74" t="s">
        <v>2989</v>
      </c>
      <c r="E449" s="74" t="s">
        <v>261</v>
      </c>
      <c r="F449" s="74" t="s">
        <v>262</v>
      </c>
      <c r="G449" s="74" t="s">
        <v>263</v>
      </c>
      <c r="H449" s="74" t="s">
        <v>2990</v>
      </c>
      <c r="I449" s="75">
        <v>39083</v>
      </c>
      <c r="J449" s="75">
        <v>40816</v>
      </c>
      <c r="K449" s="75" t="s">
        <v>242</v>
      </c>
      <c r="L449" s="76">
        <v>2126740.2599999998</v>
      </c>
      <c r="M449" s="76">
        <v>2126740.2599999998</v>
      </c>
      <c r="N449" s="76">
        <v>1807729.22</v>
      </c>
    </row>
    <row r="450" spans="1:14" ht="56.25" x14ac:dyDescent="0.25">
      <c r="A450" s="151">
        <v>447</v>
      </c>
      <c r="B450" s="74" t="s">
        <v>2991</v>
      </c>
      <c r="C450" s="74" t="s">
        <v>2992</v>
      </c>
      <c r="D450" s="74" t="s">
        <v>2993</v>
      </c>
      <c r="E450" s="74" t="s">
        <v>145</v>
      </c>
      <c r="F450" s="74" t="s">
        <v>2994</v>
      </c>
      <c r="G450" s="74" t="s">
        <v>147</v>
      </c>
      <c r="H450" s="74" t="s">
        <v>2995</v>
      </c>
      <c r="I450" s="75">
        <v>39083</v>
      </c>
      <c r="J450" s="75">
        <v>41090</v>
      </c>
      <c r="K450" s="75" t="s">
        <v>242</v>
      </c>
      <c r="L450" s="76">
        <v>3093883.18</v>
      </c>
      <c r="M450" s="76">
        <v>3075461.18</v>
      </c>
      <c r="N450" s="76">
        <v>2614142</v>
      </c>
    </row>
    <row r="451" spans="1:14" ht="45" x14ac:dyDescent="0.25">
      <c r="A451" s="70">
        <v>448</v>
      </c>
      <c r="B451" s="74" t="s">
        <v>2996</v>
      </c>
      <c r="C451" s="74" t="s">
        <v>2997</v>
      </c>
      <c r="D451" s="74" t="s">
        <v>264</v>
      </c>
      <c r="E451" s="74" t="s">
        <v>57</v>
      </c>
      <c r="F451" s="74" t="s">
        <v>265</v>
      </c>
      <c r="G451" s="74" t="s">
        <v>266</v>
      </c>
      <c r="H451" s="74" t="s">
        <v>267</v>
      </c>
      <c r="I451" s="75">
        <v>39083</v>
      </c>
      <c r="J451" s="75">
        <v>41274</v>
      </c>
      <c r="K451" s="75" t="s">
        <v>242</v>
      </c>
      <c r="L451" s="76">
        <v>1139627.8700000001</v>
      </c>
      <c r="M451" s="76">
        <v>954698.4</v>
      </c>
      <c r="N451" s="76">
        <v>811493.64</v>
      </c>
    </row>
    <row r="452" spans="1:14" ht="45" x14ac:dyDescent="0.25">
      <c r="A452" s="151">
        <v>449</v>
      </c>
      <c r="B452" s="74" t="s">
        <v>2998</v>
      </c>
      <c r="C452" s="74" t="s">
        <v>2999</v>
      </c>
      <c r="D452" s="74" t="s">
        <v>3000</v>
      </c>
      <c r="E452" s="74" t="s">
        <v>67</v>
      </c>
      <c r="F452" s="74" t="s">
        <v>187</v>
      </c>
      <c r="G452" s="74" t="s">
        <v>188</v>
      </c>
      <c r="H452" s="74" t="s">
        <v>3001</v>
      </c>
      <c r="I452" s="75">
        <v>39083</v>
      </c>
      <c r="J452" s="75">
        <v>40939</v>
      </c>
      <c r="K452" s="75" t="s">
        <v>242</v>
      </c>
      <c r="L452" s="76">
        <v>2463850.39</v>
      </c>
      <c r="M452" s="76">
        <v>2463850.39</v>
      </c>
      <c r="N452" s="76">
        <v>2094272.83</v>
      </c>
    </row>
    <row r="453" spans="1:14" ht="56.25" x14ac:dyDescent="0.25">
      <c r="A453" s="70">
        <v>450</v>
      </c>
      <c r="B453" s="74" t="s">
        <v>3002</v>
      </c>
      <c r="C453" s="74" t="s">
        <v>3003</v>
      </c>
      <c r="D453" s="74" t="s">
        <v>3004</v>
      </c>
      <c r="E453" s="74" t="s">
        <v>57</v>
      </c>
      <c r="F453" s="74" t="s">
        <v>72</v>
      </c>
      <c r="G453" s="74" t="s">
        <v>3005</v>
      </c>
      <c r="H453" s="74" t="s">
        <v>3006</v>
      </c>
      <c r="I453" s="75">
        <v>39083</v>
      </c>
      <c r="J453" s="75">
        <v>41547</v>
      </c>
      <c r="K453" s="75" t="s">
        <v>242</v>
      </c>
      <c r="L453" s="76">
        <v>1981358.86</v>
      </c>
      <c r="M453" s="76">
        <v>1977484.36</v>
      </c>
      <c r="N453" s="76">
        <v>1680861.7</v>
      </c>
    </row>
    <row r="454" spans="1:14" ht="45" x14ac:dyDescent="0.25">
      <c r="A454" s="151">
        <v>451</v>
      </c>
      <c r="B454" s="74" t="s">
        <v>3007</v>
      </c>
      <c r="C454" s="74" t="s">
        <v>3008</v>
      </c>
      <c r="D454" s="74" t="s">
        <v>3009</v>
      </c>
      <c r="E454" s="74" t="s">
        <v>57</v>
      </c>
      <c r="F454" s="74" t="s">
        <v>3010</v>
      </c>
      <c r="G454" s="74" t="s">
        <v>3011</v>
      </c>
      <c r="H454" s="74" t="s">
        <v>3012</v>
      </c>
      <c r="I454" s="75">
        <v>39083</v>
      </c>
      <c r="J454" s="75">
        <v>41425</v>
      </c>
      <c r="K454" s="75" t="s">
        <v>242</v>
      </c>
      <c r="L454" s="76">
        <v>1786748.94</v>
      </c>
      <c r="M454" s="76">
        <v>1626868.79</v>
      </c>
      <c r="N454" s="76">
        <v>1382838.47</v>
      </c>
    </row>
    <row r="455" spans="1:14" ht="45" x14ac:dyDescent="0.25">
      <c r="A455" s="70">
        <v>452</v>
      </c>
      <c r="B455" s="74" t="s">
        <v>3013</v>
      </c>
      <c r="C455" s="74" t="s">
        <v>3014</v>
      </c>
      <c r="D455" s="74" t="s">
        <v>268</v>
      </c>
      <c r="E455" s="74" t="s">
        <v>162</v>
      </c>
      <c r="F455" s="74" t="s">
        <v>269</v>
      </c>
      <c r="G455" s="74" t="s">
        <v>270</v>
      </c>
      <c r="H455" s="74" t="s">
        <v>271</v>
      </c>
      <c r="I455" s="75">
        <v>39083</v>
      </c>
      <c r="J455" s="75">
        <v>41090</v>
      </c>
      <c r="K455" s="75" t="s">
        <v>242</v>
      </c>
      <c r="L455" s="76">
        <v>4158523</v>
      </c>
      <c r="M455" s="76">
        <v>4158523</v>
      </c>
      <c r="N455" s="76">
        <v>3534744.55</v>
      </c>
    </row>
    <row r="456" spans="1:14" ht="33.75" x14ac:dyDescent="0.25">
      <c r="A456" s="151">
        <v>453</v>
      </c>
      <c r="B456" s="74" t="s">
        <v>3015</v>
      </c>
      <c r="C456" s="74" t="s">
        <v>3016</v>
      </c>
      <c r="D456" s="74" t="s">
        <v>3017</v>
      </c>
      <c r="E456" s="74" t="s">
        <v>162</v>
      </c>
      <c r="F456" s="74" t="s">
        <v>163</v>
      </c>
      <c r="G456" s="74" t="s">
        <v>164</v>
      </c>
      <c r="H456" s="74" t="s">
        <v>3018</v>
      </c>
      <c r="I456" s="75">
        <v>39083</v>
      </c>
      <c r="J456" s="75">
        <v>41670</v>
      </c>
      <c r="K456" s="75" t="s">
        <v>242</v>
      </c>
      <c r="L456" s="76">
        <v>1889386.11</v>
      </c>
      <c r="M456" s="76">
        <v>1864225</v>
      </c>
      <c r="N456" s="76">
        <v>1584591.25</v>
      </c>
    </row>
    <row r="457" spans="1:14" ht="56.25" x14ac:dyDescent="0.25">
      <c r="A457" s="70">
        <v>454</v>
      </c>
      <c r="B457" s="74" t="s">
        <v>3019</v>
      </c>
      <c r="C457" s="74" t="s">
        <v>3020</v>
      </c>
      <c r="D457" s="74" t="s">
        <v>272</v>
      </c>
      <c r="E457" s="74" t="s">
        <v>136</v>
      </c>
      <c r="F457" s="74" t="s">
        <v>273</v>
      </c>
      <c r="G457" s="74" t="s">
        <v>138</v>
      </c>
      <c r="H457" s="74" t="s">
        <v>274</v>
      </c>
      <c r="I457" s="75">
        <v>39083</v>
      </c>
      <c r="J457" s="75">
        <v>41790</v>
      </c>
      <c r="K457" s="75" t="s">
        <v>242</v>
      </c>
      <c r="L457" s="76">
        <v>6008563.3099999996</v>
      </c>
      <c r="M457" s="76">
        <v>4780269.0999999996</v>
      </c>
      <c r="N457" s="76">
        <v>4063228.73</v>
      </c>
    </row>
    <row r="458" spans="1:14" ht="45" x14ac:dyDescent="0.25">
      <c r="A458" s="151">
        <v>455</v>
      </c>
      <c r="B458" s="74" t="s">
        <v>3021</v>
      </c>
      <c r="C458" s="74" t="s">
        <v>275</v>
      </c>
      <c r="D458" s="74" t="s">
        <v>3022</v>
      </c>
      <c r="E458" s="74" t="s">
        <v>171</v>
      </c>
      <c r="F458" s="74" t="s">
        <v>276</v>
      </c>
      <c r="G458" s="74" t="s">
        <v>277</v>
      </c>
      <c r="H458" s="74" t="s">
        <v>278</v>
      </c>
      <c r="I458" s="75">
        <v>39083</v>
      </c>
      <c r="J458" s="75">
        <v>41213</v>
      </c>
      <c r="K458" s="75" t="s">
        <v>242</v>
      </c>
      <c r="L458" s="76">
        <v>3464914.05</v>
      </c>
      <c r="M458" s="76">
        <v>2470302.0499999998</v>
      </c>
      <c r="N458" s="76">
        <v>2099756.7400000002</v>
      </c>
    </row>
    <row r="459" spans="1:14" ht="56.25" x14ac:dyDescent="0.25">
      <c r="A459" s="70">
        <v>456</v>
      </c>
      <c r="B459" s="74" t="s">
        <v>3023</v>
      </c>
      <c r="C459" s="74" t="s">
        <v>3024</v>
      </c>
      <c r="D459" s="74" t="s">
        <v>3025</v>
      </c>
      <c r="E459" s="74" t="s">
        <v>67</v>
      </c>
      <c r="F459" s="74" t="s">
        <v>3026</v>
      </c>
      <c r="G459" s="74" t="s">
        <v>3027</v>
      </c>
      <c r="H459" s="74" t="s">
        <v>3028</v>
      </c>
      <c r="I459" s="75">
        <v>39083</v>
      </c>
      <c r="J459" s="75">
        <v>41639</v>
      </c>
      <c r="K459" s="75" t="s">
        <v>242</v>
      </c>
      <c r="L459" s="76">
        <v>937362.03</v>
      </c>
      <c r="M459" s="76">
        <v>937362.03</v>
      </c>
      <c r="N459" s="76">
        <v>796757.71</v>
      </c>
    </row>
    <row r="460" spans="1:14" ht="33.75" x14ac:dyDescent="0.25">
      <c r="A460" s="151">
        <v>457</v>
      </c>
      <c r="B460" s="74" t="s">
        <v>3029</v>
      </c>
      <c r="C460" s="74" t="s">
        <v>3030</v>
      </c>
      <c r="D460" s="74" t="s">
        <v>3031</v>
      </c>
      <c r="E460" s="74" t="s">
        <v>261</v>
      </c>
      <c r="F460" s="74" t="s">
        <v>3032</v>
      </c>
      <c r="G460" s="74" t="s">
        <v>3033</v>
      </c>
      <c r="H460" s="74" t="s">
        <v>3034</v>
      </c>
      <c r="I460" s="75">
        <v>39083</v>
      </c>
      <c r="J460" s="75">
        <v>41090</v>
      </c>
      <c r="K460" s="75" t="s">
        <v>242</v>
      </c>
      <c r="L460" s="76">
        <v>1663213.74</v>
      </c>
      <c r="M460" s="76">
        <v>1663213.74</v>
      </c>
      <c r="N460" s="76">
        <v>1413731.67</v>
      </c>
    </row>
    <row r="461" spans="1:14" ht="78.75" x14ac:dyDescent="0.25">
      <c r="A461" s="70">
        <v>458</v>
      </c>
      <c r="B461" s="74" t="s">
        <v>3035</v>
      </c>
      <c r="C461" s="74" t="s">
        <v>3036</v>
      </c>
      <c r="D461" s="74" t="s">
        <v>3037</v>
      </c>
      <c r="E461" s="74" t="s">
        <v>91</v>
      </c>
      <c r="F461" s="74" t="s">
        <v>279</v>
      </c>
      <c r="G461" s="74" t="s">
        <v>280</v>
      </c>
      <c r="H461" s="74" t="s">
        <v>281</v>
      </c>
      <c r="I461" s="75">
        <v>39083</v>
      </c>
      <c r="J461" s="75">
        <v>40968</v>
      </c>
      <c r="K461" s="75" t="s">
        <v>242</v>
      </c>
      <c r="L461" s="76">
        <v>660657.21</v>
      </c>
      <c r="M461" s="76">
        <v>488720.48</v>
      </c>
      <c r="N461" s="76">
        <v>415412.4</v>
      </c>
    </row>
    <row r="462" spans="1:14" ht="56.25" x14ac:dyDescent="0.25">
      <c r="A462" s="151">
        <v>459</v>
      </c>
      <c r="B462" s="74" t="s">
        <v>3038</v>
      </c>
      <c r="C462" s="74" t="s">
        <v>3039</v>
      </c>
      <c r="D462" s="74" t="s">
        <v>3040</v>
      </c>
      <c r="E462" s="74" t="s">
        <v>107</v>
      </c>
      <c r="F462" s="74" t="s">
        <v>282</v>
      </c>
      <c r="G462" s="74" t="s">
        <v>283</v>
      </c>
      <c r="H462" s="74" t="s">
        <v>3041</v>
      </c>
      <c r="I462" s="75">
        <v>39083</v>
      </c>
      <c r="J462" s="75">
        <v>40602</v>
      </c>
      <c r="K462" s="75" t="s">
        <v>242</v>
      </c>
      <c r="L462" s="76">
        <v>1178992.25</v>
      </c>
      <c r="M462" s="76">
        <v>967761.31</v>
      </c>
      <c r="N462" s="76">
        <v>822597.11</v>
      </c>
    </row>
    <row r="463" spans="1:14" ht="33.75" x14ac:dyDescent="0.25">
      <c r="A463" s="70">
        <v>460</v>
      </c>
      <c r="B463" s="74" t="s">
        <v>3042</v>
      </c>
      <c r="C463" s="74" t="s">
        <v>3043</v>
      </c>
      <c r="D463" s="74" t="s">
        <v>3044</v>
      </c>
      <c r="E463" s="74" t="s">
        <v>91</v>
      </c>
      <c r="F463" s="74" t="s">
        <v>151</v>
      </c>
      <c r="G463" s="74" t="s">
        <v>152</v>
      </c>
      <c r="H463" s="74" t="s">
        <v>3045</v>
      </c>
      <c r="I463" s="75">
        <v>39083</v>
      </c>
      <c r="J463" s="75">
        <v>40999</v>
      </c>
      <c r="K463" s="75" t="s">
        <v>242</v>
      </c>
      <c r="L463" s="76">
        <v>2916589.72</v>
      </c>
      <c r="M463" s="76">
        <v>2687361.67</v>
      </c>
      <c r="N463" s="76">
        <v>2284257.41</v>
      </c>
    </row>
    <row r="464" spans="1:14" ht="45" x14ac:dyDescent="0.25">
      <c r="A464" s="151">
        <v>461</v>
      </c>
      <c r="B464" s="74" t="s">
        <v>3046</v>
      </c>
      <c r="C464" s="74" t="s">
        <v>3047</v>
      </c>
      <c r="D464" s="74" t="s">
        <v>3048</v>
      </c>
      <c r="E464" s="74" t="s">
        <v>53</v>
      </c>
      <c r="F464" s="74" t="s">
        <v>284</v>
      </c>
      <c r="G464" s="74" t="s">
        <v>285</v>
      </c>
      <c r="H464" s="74" t="s">
        <v>3049</v>
      </c>
      <c r="I464" s="75">
        <v>39083</v>
      </c>
      <c r="J464" s="75">
        <v>41274</v>
      </c>
      <c r="K464" s="75" t="s">
        <v>242</v>
      </c>
      <c r="L464" s="76">
        <v>1224278</v>
      </c>
      <c r="M464" s="76">
        <v>1222448</v>
      </c>
      <c r="N464" s="76">
        <v>1039080.8</v>
      </c>
    </row>
    <row r="465" spans="1:14" ht="67.5" x14ac:dyDescent="0.25">
      <c r="A465" s="70">
        <v>462</v>
      </c>
      <c r="B465" s="74" t="s">
        <v>3050</v>
      </c>
      <c r="C465" s="74" t="s">
        <v>3051</v>
      </c>
      <c r="D465" s="74" t="s">
        <v>286</v>
      </c>
      <c r="E465" s="74" t="s">
        <v>86</v>
      </c>
      <c r="F465" s="74" t="s">
        <v>287</v>
      </c>
      <c r="G465" s="74" t="s">
        <v>288</v>
      </c>
      <c r="H465" s="74" t="s">
        <v>289</v>
      </c>
      <c r="I465" s="75">
        <v>39083</v>
      </c>
      <c r="J465" s="75">
        <v>40877</v>
      </c>
      <c r="K465" s="75" t="s">
        <v>242</v>
      </c>
      <c r="L465" s="76">
        <v>833227.34</v>
      </c>
      <c r="M465" s="76">
        <v>823467.34</v>
      </c>
      <c r="N465" s="76">
        <v>699947.23</v>
      </c>
    </row>
    <row r="466" spans="1:14" ht="45" x14ac:dyDescent="0.25">
      <c r="A466" s="151">
        <v>463</v>
      </c>
      <c r="B466" s="74" t="s">
        <v>3052</v>
      </c>
      <c r="C466" s="74" t="s">
        <v>3053</v>
      </c>
      <c r="D466" s="74" t="s">
        <v>290</v>
      </c>
      <c r="E466" s="74" t="s">
        <v>91</v>
      </c>
      <c r="F466" s="74" t="s">
        <v>291</v>
      </c>
      <c r="G466" s="74" t="s">
        <v>292</v>
      </c>
      <c r="H466" s="74" t="s">
        <v>293</v>
      </c>
      <c r="I466" s="75">
        <v>39083</v>
      </c>
      <c r="J466" s="75">
        <v>41060</v>
      </c>
      <c r="K466" s="75" t="s">
        <v>242</v>
      </c>
      <c r="L466" s="76">
        <v>698952.14</v>
      </c>
      <c r="M466" s="76">
        <v>698952.14</v>
      </c>
      <c r="N466" s="76">
        <v>594109.31000000006</v>
      </c>
    </row>
    <row r="467" spans="1:14" ht="45" x14ac:dyDescent="0.25">
      <c r="A467" s="70">
        <v>464</v>
      </c>
      <c r="B467" s="74" t="s">
        <v>3054</v>
      </c>
      <c r="C467" s="74" t="s">
        <v>3055</v>
      </c>
      <c r="D467" s="74" t="s">
        <v>3056</v>
      </c>
      <c r="E467" s="74" t="s">
        <v>81</v>
      </c>
      <c r="F467" s="74" t="s">
        <v>294</v>
      </c>
      <c r="G467" s="74" t="s">
        <v>295</v>
      </c>
      <c r="H467" s="74" t="s">
        <v>3057</v>
      </c>
      <c r="I467" s="75">
        <v>39083</v>
      </c>
      <c r="J467" s="75">
        <v>40908</v>
      </c>
      <c r="K467" s="75" t="s">
        <v>242</v>
      </c>
      <c r="L467" s="76">
        <v>250000</v>
      </c>
      <c r="M467" s="76">
        <v>250000</v>
      </c>
      <c r="N467" s="76">
        <v>212500</v>
      </c>
    </row>
    <row r="468" spans="1:14" ht="45" x14ac:dyDescent="0.25">
      <c r="A468" s="151">
        <v>465</v>
      </c>
      <c r="B468" s="74" t="s">
        <v>3058</v>
      </c>
      <c r="C468" s="74" t="s">
        <v>3059</v>
      </c>
      <c r="D468" s="74" t="s">
        <v>182</v>
      </c>
      <c r="E468" s="74" t="s">
        <v>67</v>
      </c>
      <c r="F468" s="74" t="s">
        <v>183</v>
      </c>
      <c r="G468" s="74" t="s">
        <v>184</v>
      </c>
      <c r="H468" s="74" t="s">
        <v>296</v>
      </c>
      <c r="I468" s="75">
        <v>39083</v>
      </c>
      <c r="J468" s="75">
        <v>41197</v>
      </c>
      <c r="K468" s="75" t="s">
        <v>242</v>
      </c>
      <c r="L468" s="76">
        <v>894250.1</v>
      </c>
      <c r="M468" s="76">
        <v>809005.04</v>
      </c>
      <c r="N468" s="76">
        <v>687654.28</v>
      </c>
    </row>
    <row r="469" spans="1:14" ht="45" x14ac:dyDescent="0.25">
      <c r="A469" s="70">
        <v>466</v>
      </c>
      <c r="B469" s="74" t="s">
        <v>3060</v>
      </c>
      <c r="C469" s="74" t="s">
        <v>3061</v>
      </c>
      <c r="D469" s="74" t="s">
        <v>297</v>
      </c>
      <c r="E469" s="74" t="s">
        <v>91</v>
      </c>
      <c r="F469" s="74" t="s">
        <v>298</v>
      </c>
      <c r="G469" s="74" t="s">
        <v>299</v>
      </c>
      <c r="H469" s="74" t="s">
        <v>300</v>
      </c>
      <c r="I469" s="75">
        <v>39083</v>
      </c>
      <c r="J469" s="75">
        <v>41364</v>
      </c>
      <c r="K469" s="75" t="s">
        <v>242</v>
      </c>
      <c r="L469" s="76">
        <v>1192541.75</v>
      </c>
      <c r="M469" s="76">
        <v>1149841.75</v>
      </c>
      <c r="N469" s="76">
        <v>977365.48</v>
      </c>
    </row>
    <row r="470" spans="1:14" ht="45" x14ac:dyDescent="0.25">
      <c r="A470" s="151">
        <v>467</v>
      </c>
      <c r="B470" s="74" t="s">
        <v>3062</v>
      </c>
      <c r="C470" s="74" t="s">
        <v>3063</v>
      </c>
      <c r="D470" s="74" t="s">
        <v>301</v>
      </c>
      <c r="E470" s="74" t="s">
        <v>67</v>
      </c>
      <c r="F470" s="74" t="s">
        <v>302</v>
      </c>
      <c r="G470" s="74" t="s">
        <v>303</v>
      </c>
      <c r="H470" s="74" t="s">
        <v>304</v>
      </c>
      <c r="I470" s="75">
        <v>39083</v>
      </c>
      <c r="J470" s="75">
        <v>40877</v>
      </c>
      <c r="K470" s="75" t="s">
        <v>242</v>
      </c>
      <c r="L470" s="76">
        <v>619575.02</v>
      </c>
      <c r="M470" s="76">
        <v>619575.02</v>
      </c>
      <c r="N470" s="76">
        <v>526638.77</v>
      </c>
    </row>
    <row r="471" spans="1:14" ht="56.25" x14ac:dyDescent="0.25">
      <c r="A471" s="70">
        <v>468</v>
      </c>
      <c r="B471" s="74" t="s">
        <v>3064</v>
      </c>
      <c r="C471" s="74" t="s">
        <v>3065</v>
      </c>
      <c r="D471" s="74" t="s">
        <v>305</v>
      </c>
      <c r="E471" s="74" t="s">
        <v>158</v>
      </c>
      <c r="F471" s="74" t="s">
        <v>306</v>
      </c>
      <c r="G471" s="74" t="s">
        <v>307</v>
      </c>
      <c r="H471" s="74" t="s">
        <v>308</v>
      </c>
      <c r="I471" s="75">
        <v>39083</v>
      </c>
      <c r="J471" s="75">
        <v>41274</v>
      </c>
      <c r="K471" s="75" t="s">
        <v>242</v>
      </c>
      <c r="L471" s="76">
        <v>1674180.84</v>
      </c>
      <c r="M471" s="76">
        <v>1674180.84</v>
      </c>
      <c r="N471" s="76">
        <v>1423053.71</v>
      </c>
    </row>
    <row r="472" spans="1:14" ht="56.25" x14ac:dyDescent="0.25">
      <c r="A472" s="151">
        <v>469</v>
      </c>
      <c r="B472" s="74" t="s">
        <v>3066</v>
      </c>
      <c r="C472" s="74" t="s">
        <v>3067</v>
      </c>
      <c r="D472" s="74" t="s">
        <v>3068</v>
      </c>
      <c r="E472" s="74" t="s">
        <v>67</v>
      </c>
      <c r="F472" s="74" t="s">
        <v>309</v>
      </c>
      <c r="G472" s="74" t="s">
        <v>310</v>
      </c>
      <c r="H472" s="74" t="s">
        <v>311</v>
      </c>
      <c r="I472" s="75">
        <v>39083</v>
      </c>
      <c r="J472" s="75">
        <v>41425</v>
      </c>
      <c r="K472" s="75" t="s">
        <v>242</v>
      </c>
      <c r="L472" s="76">
        <v>2823977.95</v>
      </c>
      <c r="M472" s="76">
        <v>2772317.95</v>
      </c>
      <c r="N472" s="76">
        <v>2356470.25</v>
      </c>
    </row>
    <row r="473" spans="1:14" ht="45" x14ac:dyDescent="0.25">
      <c r="A473" s="70">
        <v>470</v>
      </c>
      <c r="B473" s="74" t="s">
        <v>3069</v>
      </c>
      <c r="C473" s="74" t="s">
        <v>3070</v>
      </c>
      <c r="D473" s="74" t="s">
        <v>312</v>
      </c>
      <c r="E473" s="74" t="s">
        <v>38</v>
      </c>
      <c r="F473" s="74" t="s">
        <v>313</v>
      </c>
      <c r="G473" s="74" t="s">
        <v>314</v>
      </c>
      <c r="H473" s="74" t="s">
        <v>315</v>
      </c>
      <c r="I473" s="75">
        <v>39083</v>
      </c>
      <c r="J473" s="75">
        <v>40816</v>
      </c>
      <c r="K473" s="75" t="s">
        <v>242</v>
      </c>
      <c r="L473" s="76">
        <v>3265155.08</v>
      </c>
      <c r="M473" s="76">
        <v>3265155.08</v>
      </c>
      <c r="N473" s="76">
        <v>2775381.81</v>
      </c>
    </row>
    <row r="474" spans="1:14" ht="33.75" x14ac:dyDescent="0.25">
      <c r="A474" s="151">
        <v>471</v>
      </c>
      <c r="B474" s="74" t="s">
        <v>3071</v>
      </c>
      <c r="C474" s="74" t="s">
        <v>3072</v>
      </c>
      <c r="D474" s="74" t="s">
        <v>316</v>
      </c>
      <c r="E474" s="74" t="s">
        <v>91</v>
      </c>
      <c r="F474" s="74" t="s">
        <v>132</v>
      </c>
      <c r="G474" s="74" t="s">
        <v>133</v>
      </c>
      <c r="H474" s="74" t="s">
        <v>317</v>
      </c>
      <c r="I474" s="75">
        <v>39083</v>
      </c>
      <c r="J474" s="75">
        <v>40999</v>
      </c>
      <c r="K474" s="75" t="s">
        <v>242</v>
      </c>
      <c r="L474" s="76">
        <v>693672.99</v>
      </c>
      <c r="M474" s="76">
        <v>693672.99</v>
      </c>
      <c r="N474" s="76">
        <v>589622.04</v>
      </c>
    </row>
    <row r="475" spans="1:14" ht="45" x14ac:dyDescent="0.25">
      <c r="A475" s="70">
        <v>472</v>
      </c>
      <c r="B475" s="74" t="s">
        <v>3073</v>
      </c>
      <c r="C475" s="74" t="s">
        <v>3074</v>
      </c>
      <c r="D475" s="74" t="s">
        <v>3075</v>
      </c>
      <c r="E475" s="74" t="s">
        <v>107</v>
      </c>
      <c r="F475" s="74" t="s">
        <v>318</v>
      </c>
      <c r="G475" s="74" t="s">
        <v>319</v>
      </c>
      <c r="H475" s="74" t="s">
        <v>3076</v>
      </c>
      <c r="I475" s="75">
        <v>39083</v>
      </c>
      <c r="J475" s="75">
        <v>41182</v>
      </c>
      <c r="K475" s="75" t="s">
        <v>242</v>
      </c>
      <c r="L475" s="76">
        <v>898538</v>
      </c>
      <c r="M475" s="76">
        <v>898538</v>
      </c>
      <c r="N475" s="76">
        <v>763757.3</v>
      </c>
    </row>
    <row r="476" spans="1:14" ht="45" x14ac:dyDescent="0.25">
      <c r="A476" s="151">
        <v>473</v>
      </c>
      <c r="B476" s="74" t="s">
        <v>3077</v>
      </c>
      <c r="C476" s="74" t="s">
        <v>3078</v>
      </c>
      <c r="D476" s="74" t="s">
        <v>2989</v>
      </c>
      <c r="E476" s="74" t="s">
        <v>38</v>
      </c>
      <c r="F476" s="74" t="s">
        <v>320</v>
      </c>
      <c r="G476" s="74" t="s">
        <v>321</v>
      </c>
      <c r="H476" s="74" t="s">
        <v>3079</v>
      </c>
      <c r="I476" s="75">
        <v>39083</v>
      </c>
      <c r="J476" s="75">
        <v>40877</v>
      </c>
      <c r="K476" s="75" t="s">
        <v>242</v>
      </c>
      <c r="L476" s="76">
        <v>6215220</v>
      </c>
      <c r="M476" s="76">
        <v>6215220</v>
      </c>
      <c r="N476" s="76">
        <v>5282937</v>
      </c>
    </row>
    <row r="477" spans="1:14" ht="45" x14ac:dyDescent="0.25">
      <c r="A477" s="70">
        <v>474</v>
      </c>
      <c r="B477" s="74" t="s">
        <v>3080</v>
      </c>
      <c r="C477" s="74" t="s">
        <v>3081</v>
      </c>
      <c r="D477" s="74" t="s">
        <v>3082</v>
      </c>
      <c r="E477" s="74" t="s">
        <v>158</v>
      </c>
      <c r="F477" s="74" t="s">
        <v>322</v>
      </c>
      <c r="G477" s="74" t="s">
        <v>323</v>
      </c>
      <c r="H477" s="74" t="s">
        <v>3083</v>
      </c>
      <c r="I477" s="75">
        <v>39083</v>
      </c>
      <c r="J477" s="75">
        <v>41274</v>
      </c>
      <c r="K477" s="75" t="s">
        <v>242</v>
      </c>
      <c r="L477" s="76">
        <v>1189671.21</v>
      </c>
      <c r="M477" s="76">
        <v>920579.95</v>
      </c>
      <c r="N477" s="76">
        <v>782492.95</v>
      </c>
    </row>
    <row r="478" spans="1:14" ht="67.5" x14ac:dyDescent="0.25">
      <c r="A478" s="151">
        <v>475</v>
      </c>
      <c r="B478" s="74" t="s">
        <v>3084</v>
      </c>
      <c r="C478" s="74" t="s">
        <v>3085</v>
      </c>
      <c r="D478" s="74" t="s">
        <v>324</v>
      </c>
      <c r="E478" s="74" t="s">
        <v>10</v>
      </c>
      <c r="F478" s="74" t="s">
        <v>127</v>
      </c>
      <c r="G478" s="74" t="s">
        <v>128</v>
      </c>
      <c r="H478" s="74" t="s">
        <v>325</v>
      </c>
      <c r="I478" s="75">
        <v>39083</v>
      </c>
      <c r="J478" s="75">
        <v>41455</v>
      </c>
      <c r="K478" s="75" t="s">
        <v>242</v>
      </c>
      <c r="L478" s="76">
        <v>330685.5</v>
      </c>
      <c r="M478" s="76">
        <v>330685.5</v>
      </c>
      <c r="N478" s="76">
        <v>281082.67</v>
      </c>
    </row>
    <row r="479" spans="1:14" ht="67.5" x14ac:dyDescent="0.25">
      <c r="A479" s="70">
        <v>476</v>
      </c>
      <c r="B479" s="74" t="s">
        <v>3086</v>
      </c>
      <c r="C479" s="74" t="s">
        <v>3087</v>
      </c>
      <c r="D479" s="74" t="s">
        <v>3088</v>
      </c>
      <c r="E479" s="74" t="s">
        <v>67</v>
      </c>
      <c r="F479" s="74" t="s">
        <v>3089</v>
      </c>
      <c r="G479" s="74" t="s">
        <v>3090</v>
      </c>
      <c r="H479" s="74" t="s">
        <v>3091</v>
      </c>
      <c r="I479" s="75">
        <v>39083</v>
      </c>
      <c r="J479" s="75">
        <v>40908</v>
      </c>
      <c r="K479" s="75" t="s">
        <v>242</v>
      </c>
      <c r="L479" s="76">
        <v>1265991.72</v>
      </c>
      <c r="M479" s="76">
        <v>1265991.72</v>
      </c>
      <c r="N479" s="76">
        <v>1076092.96</v>
      </c>
    </row>
    <row r="480" spans="1:14" ht="56.25" x14ac:dyDescent="0.25">
      <c r="A480" s="151">
        <v>477</v>
      </c>
      <c r="B480" s="74" t="s">
        <v>3092</v>
      </c>
      <c r="C480" s="74" t="s">
        <v>3093</v>
      </c>
      <c r="D480" s="74" t="s">
        <v>326</v>
      </c>
      <c r="E480" s="74" t="s">
        <v>57</v>
      </c>
      <c r="F480" s="74" t="s">
        <v>72</v>
      </c>
      <c r="G480" s="74" t="s">
        <v>327</v>
      </c>
      <c r="H480" s="74" t="s">
        <v>328</v>
      </c>
      <c r="I480" s="75">
        <v>39083</v>
      </c>
      <c r="J480" s="75">
        <v>41090</v>
      </c>
      <c r="K480" s="75" t="s">
        <v>242</v>
      </c>
      <c r="L480" s="76">
        <v>3120090.17</v>
      </c>
      <c r="M480" s="76">
        <v>3120090.17</v>
      </c>
      <c r="N480" s="76">
        <v>2652076.64</v>
      </c>
    </row>
    <row r="481" spans="1:14" ht="45" x14ac:dyDescent="0.25">
      <c r="A481" s="70">
        <v>478</v>
      </c>
      <c r="B481" s="74" t="s">
        <v>3094</v>
      </c>
      <c r="C481" s="74" t="s">
        <v>3095</v>
      </c>
      <c r="D481" s="74" t="s">
        <v>329</v>
      </c>
      <c r="E481" s="74" t="s">
        <v>38</v>
      </c>
      <c r="F481" s="74" t="s">
        <v>44</v>
      </c>
      <c r="G481" s="74" t="s">
        <v>330</v>
      </c>
      <c r="H481" s="74" t="s">
        <v>331</v>
      </c>
      <c r="I481" s="75">
        <v>39873</v>
      </c>
      <c r="J481" s="75">
        <v>41517</v>
      </c>
      <c r="K481" s="75" t="s">
        <v>255</v>
      </c>
      <c r="L481" s="76">
        <v>9722372.3900000006</v>
      </c>
      <c r="M481" s="76">
        <v>9722372.3900000006</v>
      </c>
      <c r="N481" s="76">
        <v>8264016.5300000003</v>
      </c>
    </row>
    <row r="482" spans="1:14" ht="45" x14ac:dyDescent="0.25">
      <c r="A482" s="151">
        <v>479</v>
      </c>
      <c r="B482" s="74" t="s">
        <v>3096</v>
      </c>
      <c r="C482" s="74" t="s">
        <v>3097</v>
      </c>
      <c r="D482" s="74" t="s">
        <v>332</v>
      </c>
      <c r="E482" s="74" t="s">
        <v>103</v>
      </c>
      <c r="F482" s="74" t="s">
        <v>333</v>
      </c>
      <c r="G482" s="74" t="s">
        <v>334</v>
      </c>
      <c r="H482" s="74" t="s">
        <v>335</v>
      </c>
      <c r="I482" s="75">
        <v>39083</v>
      </c>
      <c r="J482" s="75">
        <v>41364</v>
      </c>
      <c r="K482" s="75" t="s">
        <v>255</v>
      </c>
      <c r="L482" s="76">
        <v>11119936.939999999</v>
      </c>
      <c r="M482" s="76">
        <v>11107114.220000001</v>
      </c>
      <c r="N482" s="76">
        <v>9441047.0800000001</v>
      </c>
    </row>
    <row r="483" spans="1:14" ht="45" x14ac:dyDescent="0.25">
      <c r="A483" s="70">
        <v>480</v>
      </c>
      <c r="B483" s="74" t="s">
        <v>3098</v>
      </c>
      <c r="C483" s="74" t="s">
        <v>3099</v>
      </c>
      <c r="D483" s="74" t="s">
        <v>336</v>
      </c>
      <c r="E483" s="74" t="s">
        <v>158</v>
      </c>
      <c r="F483" s="74" t="s">
        <v>337</v>
      </c>
      <c r="G483" s="74" t="s">
        <v>338</v>
      </c>
      <c r="H483" s="74" t="s">
        <v>339</v>
      </c>
      <c r="I483" s="75">
        <v>39083</v>
      </c>
      <c r="J483" s="75">
        <v>41274</v>
      </c>
      <c r="K483" s="75" t="s">
        <v>255</v>
      </c>
      <c r="L483" s="76">
        <v>12894149.17</v>
      </c>
      <c r="M483" s="76">
        <v>10389149.17</v>
      </c>
      <c r="N483" s="76">
        <v>8830776.7899999991</v>
      </c>
    </row>
    <row r="484" spans="1:14" ht="33.75" x14ac:dyDescent="0.25">
      <c r="A484" s="151">
        <v>481</v>
      </c>
      <c r="B484" s="74" t="s">
        <v>3100</v>
      </c>
      <c r="C484" s="74" t="s">
        <v>3101</v>
      </c>
      <c r="D484" s="74" t="s">
        <v>2980</v>
      </c>
      <c r="E484" s="74" t="s">
        <v>57</v>
      </c>
      <c r="F484" s="74" t="s">
        <v>72</v>
      </c>
      <c r="G484" s="74" t="s">
        <v>251</v>
      </c>
      <c r="H484" s="74" t="s">
        <v>2981</v>
      </c>
      <c r="I484" s="75">
        <v>39083</v>
      </c>
      <c r="J484" s="75">
        <v>41790</v>
      </c>
      <c r="K484" s="75" t="s">
        <v>3102</v>
      </c>
      <c r="L484" s="76">
        <v>44236482.909999996</v>
      </c>
      <c r="M484" s="76">
        <v>43182012.920000002</v>
      </c>
      <c r="N484" s="76">
        <v>36704710.979999997</v>
      </c>
    </row>
    <row r="485" spans="1:14" ht="67.5" x14ac:dyDescent="0.25">
      <c r="A485" s="70">
        <v>482</v>
      </c>
      <c r="B485" s="74" t="s">
        <v>3103</v>
      </c>
      <c r="C485" s="74" t="s">
        <v>3104</v>
      </c>
      <c r="D485" s="74" t="s">
        <v>3105</v>
      </c>
      <c r="E485" s="74" t="s">
        <v>86</v>
      </c>
      <c r="F485" s="74" t="s">
        <v>287</v>
      </c>
      <c r="G485" s="74" t="s">
        <v>340</v>
      </c>
      <c r="H485" s="74" t="s">
        <v>3106</v>
      </c>
      <c r="I485" s="75">
        <v>39083</v>
      </c>
      <c r="J485" s="75">
        <v>41820</v>
      </c>
      <c r="K485" s="75" t="s">
        <v>341</v>
      </c>
      <c r="L485" s="76">
        <v>11170335.140000001</v>
      </c>
      <c r="M485" s="76">
        <v>11035878.08</v>
      </c>
      <c r="N485" s="76">
        <v>9380496.3599999994</v>
      </c>
    </row>
    <row r="486" spans="1:14" ht="45" x14ac:dyDescent="0.25">
      <c r="A486" s="151">
        <v>483</v>
      </c>
      <c r="B486" s="74" t="s">
        <v>3107</v>
      </c>
      <c r="C486" s="74" t="s">
        <v>3108</v>
      </c>
      <c r="D486" s="74" t="s">
        <v>326</v>
      </c>
      <c r="E486" s="74" t="s">
        <v>57</v>
      </c>
      <c r="F486" s="74" t="s">
        <v>72</v>
      </c>
      <c r="G486" s="74" t="s">
        <v>327</v>
      </c>
      <c r="H486" s="74" t="s">
        <v>328</v>
      </c>
      <c r="I486" s="75">
        <v>39083</v>
      </c>
      <c r="J486" s="75">
        <v>41213</v>
      </c>
      <c r="K486" s="75" t="s">
        <v>260</v>
      </c>
      <c r="L486" s="76">
        <v>11243000</v>
      </c>
      <c r="M486" s="76">
        <v>11243000</v>
      </c>
      <c r="N486" s="76">
        <v>9556550</v>
      </c>
    </row>
    <row r="487" spans="1:14" ht="56.25" x14ac:dyDescent="0.25">
      <c r="A487" s="70">
        <v>484</v>
      </c>
      <c r="B487" s="74" t="s">
        <v>3109</v>
      </c>
      <c r="C487" s="74" t="s">
        <v>3110</v>
      </c>
      <c r="D487" s="74" t="s">
        <v>342</v>
      </c>
      <c r="E487" s="74" t="s">
        <v>67</v>
      </c>
      <c r="F487" s="74" t="s">
        <v>237</v>
      </c>
      <c r="G487" s="74" t="s">
        <v>343</v>
      </c>
      <c r="H487" s="74" t="s">
        <v>344</v>
      </c>
      <c r="I487" s="75">
        <v>39083</v>
      </c>
      <c r="J487" s="75">
        <v>41486</v>
      </c>
      <c r="K487" s="75" t="s">
        <v>255</v>
      </c>
      <c r="L487" s="76">
        <v>11388001.460000001</v>
      </c>
      <c r="M487" s="76">
        <v>11243000</v>
      </c>
      <c r="N487" s="76">
        <v>9556550</v>
      </c>
    </row>
    <row r="488" spans="1:14" ht="33.75" x14ac:dyDescent="0.25">
      <c r="A488" s="151">
        <v>485</v>
      </c>
      <c r="B488" s="74" t="s">
        <v>3111</v>
      </c>
      <c r="C488" s="74" t="s">
        <v>3112</v>
      </c>
      <c r="D488" s="74" t="s">
        <v>345</v>
      </c>
      <c r="E488" s="74" t="s">
        <v>10</v>
      </c>
      <c r="F488" s="74" t="s">
        <v>127</v>
      </c>
      <c r="G488" s="74" t="s">
        <v>346</v>
      </c>
      <c r="H488" s="74" t="s">
        <v>3113</v>
      </c>
      <c r="I488" s="75">
        <v>39083</v>
      </c>
      <c r="J488" s="75">
        <v>41820</v>
      </c>
      <c r="K488" s="75" t="s">
        <v>260</v>
      </c>
      <c r="L488" s="76">
        <v>11243000</v>
      </c>
      <c r="M488" s="76">
        <v>11243000</v>
      </c>
      <c r="N488" s="76">
        <v>9556550</v>
      </c>
    </row>
    <row r="489" spans="1:14" ht="56.25" x14ac:dyDescent="0.25">
      <c r="A489" s="70">
        <v>486</v>
      </c>
      <c r="B489" s="74" t="s">
        <v>3114</v>
      </c>
      <c r="C489" s="74" t="s">
        <v>3115</v>
      </c>
      <c r="D489" s="74" t="s">
        <v>3116</v>
      </c>
      <c r="E489" s="74" t="s">
        <v>91</v>
      </c>
      <c r="F489" s="74" t="s">
        <v>151</v>
      </c>
      <c r="G489" s="74" t="s">
        <v>3117</v>
      </c>
      <c r="H489" s="74" t="s">
        <v>3118</v>
      </c>
      <c r="I489" s="75">
        <v>39083</v>
      </c>
      <c r="J489" s="75">
        <v>40908</v>
      </c>
      <c r="K489" s="75" t="s">
        <v>245</v>
      </c>
      <c r="L489" s="76">
        <v>11319662.59</v>
      </c>
      <c r="M489" s="76">
        <v>10908156.970000001</v>
      </c>
      <c r="N489" s="76">
        <v>9271933.4199999999</v>
      </c>
    </row>
    <row r="490" spans="1:14" ht="56.25" x14ac:dyDescent="0.25">
      <c r="A490" s="151">
        <v>487</v>
      </c>
      <c r="B490" s="74" t="s">
        <v>3119</v>
      </c>
      <c r="C490" s="74" t="s">
        <v>3120</v>
      </c>
      <c r="D490" s="74" t="s">
        <v>3121</v>
      </c>
      <c r="E490" s="74" t="s">
        <v>171</v>
      </c>
      <c r="F490" s="74" t="s">
        <v>276</v>
      </c>
      <c r="G490" s="74" t="s">
        <v>277</v>
      </c>
      <c r="H490" s="74" t="s">
        <v>278</v>
      </c>
      <c r="I490" s="75">
        <v>39083</v>
      </c>
      <c r="J490" s="75">
        <v>41425</v>
      </c>
      <c r="K490" s="75" t="s">
        <v>260</v>
      </c>
      <c r="L490" s="76">
        <v>18236989.050000001</v>
      </c>
      <c r="M490" s="76">
        <v>11240000</v>
      </c>
      <c r="N490" s="76">
        <v>9554000</v>
      </c>
    </row>
    <row r="491" spans="1:14" ht="56.25" x14ac:dyDescent="0.25">
      <c r="A491" s="70">
        <v>488</v>
      </c>
      <c r="B491" s="74" t="s">
        <v>3122</v>
      </c>
      <c r="C491" s="74" t="s">
        <v>3123</v>
      </c>
      <c r="D491" s="74" t="s">
        <v>3124</v>
      </c>
      <c r="E491" s="74" t="s">
        <v>67</v>
      </c>
      <c r="F491" s="74" t="s">
        <v>237</v>
      </c>
      <c r="G491" s="74" t="s">
        <v>3125</v>
      </c>
      <c r="H491" s="74" t="s">
        <v>3126</v>
      </c>
      <c r="I491" s="75">
        <v>39083</v>
      </c>
      <c r="J491" s="75">
        <v>40908</v>
      </c>
      <c r="K491" s="75" t="s">
        <v>245</v>
      </c>
      <c r="L491" s="76">
        <v>8614477.8300000001</v>
      </c>
      <c r="M491" s="76">
        <v>4937164.04</v>
      </c>
      <c r="N491" s="76">
        <v>4196589.43</v>
      </c>
    </row>
    <row r="492" spans="1:14" ht="45" x14ac:dyDescent="0.25">
      <c r="A492" s="151">
        <v>489</v>
      </c>
      <c r="B492" s="74" t="s">
        <v>3127</v>
      </c>
      <c r="C492" s="74" t="s">
        <v>3128</v>
      </c>
      <c r="D492" s="74" t="s">
        <v>3056</v>
      </c>
      <c r="E492" s="74" t="s">
        <v>81</v>
      </c>
      <c r="F492" s="74" t="s">
        <v>294</v>
      </c>
      <c r="G492" s="74" t="s">
        <v>295</v>
      </c>
      <c r="H492" s="74" t="s">
        <v>3057</v>
      </c>
      <c r="I492" s="75">
        <v>39083</v>
      </c>
      <c r="J492" s="75">
        <v>40847</v>
      </c>
      <c r="K492" s="75" t="s">
        <v>255</v>
      </c>
      <c r="L492" s="76">
        <v>1442997.98</v>
      </c>
      <c r="M492" s="76">
        <v>1442997.98</v>
      </c>
      <c r="N492" s="76">
        <v>1226548.28</v>
      </c>
    </row>
    <row r="493" spans="1:14" ht="45" x14ac:dyDescent="0.25">
      <c r="A493" s="70">
        <v>490</v>
      </c>
      <c r="B493" s="74" t="s">
        <v>3129</v>
      </c>
      <c r="C493" s="74" t="s">
        <v>3130</v>
      </c>
      <c r="D493" s="74" t="s">
        <v>3131</v>
      </c>
      <c r="E493" s="74" t="s">
        <v>261</v>
      </c>
      <c r="F493" s="74" t="s">
        <v>3132</v>
      </c>
      <c r="G493" s="74" t="s">
        <v>3133</v>
      </c>
      <c r="H493" s="74" t="s">
        <v>3134</v>
      </c>
      <c r="I493" s="75">
        <v>39083</v>
      </c>
      <c r="J493" s="75">
        <v>40574</v>
      </c>
      <c r="K493" s="75" t="s">
        <v>260</v>
      </c>
      <c r="L493" s="76">
        <v>6115560.9500000002</v>
      </c>
      <c r="M493" s="76">
        <v>6115560.9500000002</v>
      </c>
      <c r="N493" s="76">
        <v>5198226.8</v>
      </c>
    </row>
    <row r="494" spans="1:14" ht="45" x14ac:dyDescent="0.25">
      <c r="A494" s="151">
        <v>491</v>
      </c>
      <c r="B494" s="74" t="s">
        <v>3135</v>
      </c>
      <c r="C494" s="74" t="s">
        <v>3136</v>
      </c>
      <c r="D494" s="74" t="s">
        <v>2989</v>
      </c>
      <c r="E494" s="74" t="s">
        <v>261</v>
      </c>
      <c r="F494" s="74" t="s">
        <v>3137</v>
      </c>
      <c r="G494" s="74" t="s">
        <v>263</v>
      </c>
      <c r="H494" s="74" t="s">
        <v>3138</v>
      </c>
      <c r="I494" s="75">
        <v>39083</v>
      </c>
      <c r="J494" s="75">
        <v>40390</v>
      </c>
      <c r="K494" s="75" t="s">
        <v>255</v>
      </c>
      <c r="L494" s="76">
        <v>700000</v>
      </c>
      <c r="M494" s="76">
        <v>700000</v>
      </c>
      <c r="N494" s="76">
        <v>595000</v>
      </c>
    </row>
    <row r="495" spans="1:14" ht="56.25" x14ac:dyDescent="0.25">
      <c r="A495" s="70">
        <v>492</v>
      </c>
      <c r="B495" s="74" t="s">
        <v>3139</v>
      </c>
      <c r="C495" s="74" t="s">
        <v>3140</v>
      </c>
      <c r="D495" s="74" t="s">
        <v>2969</v>
      </c>
      <c r="E495" s="74" t="s">
        <v>67</v>
      </c>
      <c r="F495" s="74" t="s">
        <v>68</v>
      </c>
      <c r="G495" s="74" t="s">
        <v>69</v>
      </c>
      <c r="H495" s="74" t="s">
        <v>2970</v>
      </c>
      <c r="I495" s="75">
        <v>39083</v>
      </c>
      <c r="J495" s="75">
        <v>40939</v>
      </c>
      <c r="K495" s="75" t="s">
        <v>260</v>
      </c>
      <c r="L495" s="76">
        <v>4128391.93</v>
      </c>
      <c r="M495" s="76">
        <v>4123511.93</v>
      </c>
      <c r="N495" s="76">
        <v>3504985.14</v>
      </c>
    </row>
    <row r="496" spans="1:14" ht="56.25" x14ac:dyDescent="0.25">
      <c r="A496" s="151">
        <v>493</v>
      </c>
      <c r="B496" s="74" t="s">
        <v>3141</v>
      </c>
      <c r="C496" s="74" t="s">
        <v>3142</v>
      </c>
      <c r="D496" s="74" t="s">
        <v>3143</v>
      </c>
      <c r="E496" s="74" t="s">
        <v>261</v>
      </c>
      <c r="F496" s="74" t="s">
        <v>347</v>
      </c>
      <c r="G496" s="74" t="s">
        <v>3144</v>
      </c>
      <c r="H496" s="74" t="s">
        <v>3145</v>
      </c>
      <c r="I496" s="75">
        <v>39083</v>
      </c>
      <c r="J496" s="75">
        <v>41364</v>
      </c>
      <c r="K496" s="75" t="s">
        <v>260</v>
      </c>
      <c r="L496" s="76">
        <v>9818000</v>
      </c>
      <c r="M496" s="76">
        <v>9643000</v>
      </c>
      <c r="N496" s="76">
        <v>8196550</v>
      </c>
    </row>
    <row r="497" spans="1:14" ht="56.25" x14ac:dyDescent="0.25">
      <c r="A497" s="70">
        <v>494</v>
      </c>
      <c r="B497" s="74" t="s">
        <v>3146</v>
      </c>
      <c r="C497" s="74" t="s">
        <v>3147</v>
      </c>
      <c r="D497" s="74" t="s">
        <v>3148</v>
      </c>
      <c r="E497" s="74" t="s">
        <v>67</v>
      </c>
      <c r="F497" s="74" t="s">
        <v>237</v>
      </c>
      <c r="G497" s="74" t="s">
        <v>238</v>
      </c>
      <c r="H497" s="74" t="s">
        <v>3149</v>
      </c>
      <c r="I497" s="75">
        <v>39083</v>
      </c>
      <c r="J497" s="75">
        <v>41274</v>
      </c>
      <c r="K497" s="75" t="s">
        <v>245</v>
      </c>
      <c r="L497" s="76">
        <v>13229331.439999999</v>
      </c>
      <c r="M497" s="76">
        <v>11338699.060000001</v>
      </c>
      <c r="N497" s="76">
        <v>9637894.1999999993</v>
      </c>
    </row>
    <row r="498" spans="1:14" ht="67.5" x14ac:dyDescent="0.25">
      <c r="A498" s="151">
        <v>495</v>
      </c>
      <c r="B498" s="74" t="s">
        <v>3150</v>
      </c>
      <c r="C498" s="74" t="s">
        <v>3151</v>
      </c>
      <c r="D498" s="74" t="s">
        <v>3152</v>
      </c>
      <c r="E498" s="74" t="s">
        <v>38</v>
      </c>
      <c r="F498" s="74" t="s">
        <v>348</v>
      </c>
      <c r="G498" s="74" t="s">
        <v>349</v>
      </c>
      <c r="H498" s="74" t="s">
        <v>3153</v>
      </c>
      <c r="I498" s="75">
        <v>39083</v>
      </c>
      <c r="J498" s="75">
        <v>41274</v>
      </c>
      <c r="K498" s="75" t="s">
        <v>260</v>
      </c>
      <c r="L498" s="76">
        <v>14125902.960000001</v>
      </c>
      <c r="M498" s="76">
        <v>14125902.960000001</v>
      </c>
      <c r="N498" s="76">
        <v>12007017.51</v>
      </c>
    </row>
    <row r="499" spans="1:14" ht="67.5" x14ac:dyDescent="0.25">
      <c r="A499" s="70">
        <v>496</v>
      </c>
      <c r="B499" s="74" t="s">
        <v>3154</v>
      </c>
      <c r="C499" s="74" t="s">
        <v>3155</v>
      </c>
      <c r="D499" s="74" t="s">
        <v>3156</v>
      </c>
      <c r="E499" s="74" t="s">
        <v>171</v>
      </c>
      <c r="F499" s="74" t="s">
        <v>177</v>
      </c>
      <c r="G499" s="74" t="s">
        <v>178</v>
      </c>
      <c r="H499" s="74" t="s">
        <v>3157</v>
      </c>
      <c r="I499" s="75">
        <v>39083</v>
      </c>
      <c r="J499" s="75">
        <v>40816</v>
      </c>
      <c r="K499" s="75" t="s">
        <v>260</v>
      </c>
      <c r="L499" s="76">
        <v>1481471.63</v>
      </c>
      <c r="M499" s="76">
        <v>1475521.63</v>
      </c>
      <c r="N499" s="76">
        <v>1254193.3799999999</v>
      </c>
    </row>
    <row r="500" spans="1:14" ht="56.25" x14ac:dyDescent="0.25">
      <c r="A500" s="151">
        <v>497</v>
      </c>
      <c r="B500" s="74" t="s">
        <v>3158</v>
      </c>
      <c r="C500" s="74" t="s">
        <v>3159</v>
      </c>
      <c r="D500" s="74" t="s">
        <v>3160</v>
      </c>
      <c r="E500" s="74" t="s">
        <v>86</v>
      </c>
      <c r="F500" s="74" t="s">
        <v>350</v>
      </c>
      <c r="G500" s="74" t="s">
        <v>351</v>
      </c>
      <c r="H500" s="74" t="s">
        <v>3161</v>
      </c>
      <c r="I500" s="75">
        <v>39083</v>
      </c>
      <c r="J500" s="75">
        <v>41152</v>
      </c>
      <c r="K500" s="75" t="s">
        <v>260</v>
      </c>
      <c r="L500" s="76">
        <v>4661655</v>
      </c>
      <c r="M500" s="76">
        <v>4611655</v>
      </c>
      <c r="N500" s="76">
        <v>3919906.75</v>
      </c>
    </row>
    <row r="501" spans="1:14" ht="45" x14ac:dyDescent="0.25">
      <c r="A501" s="70">
        <v>498</v>
      </c>
      <c r="B501" s="74" t="s">
        <v>2093</v>
      </c>
      <c r="C501" s="74" t="s">
        <v>352</v>
      </c>
      <c r="D501" s="74" t="s">
        <v>353</v>
      </c>
      <c r="E501" s="74" t="s">
        <v>145</v>
      </c>
      <c r="F501" s="74" t="s">
        <v>354</v>
      </c>
      <c r="G501" s="74" t="s">
        <v>355</v>
      </c>
      <c r="H501" s="74" t="s">
        <v>356</v>
      </c>
      <c r="I501" s="75">
        <v>39083</v>
      </c>
      <c r="J501" s="75">
        <v>40693</v>
      </c>
      <c r="K501" s="75" t="s">
        <v>245</v>
      </c>
      <c r="L501" s="76">
        <v>8917545.25</v>
      </c>
      <c r="M501" s="76">
        <v>8072906.75</v>
      </c>
      <c r="N501" s="76">
        <v>6861970.7300000004</v>
      </c>
    </row>
    <row r="502" spans="1:14" ht="56.25" x14ac:dyDescent="0.25">
      <c r="A502" s="151">
        <v>499</v>
      </c>
      <c r="B502" s="74" t="s">
        <v>2094</v>
      </c>
      <c r="C502" s="74" t="s">
        <v>357</v>
      </c>
      <c r="D502" s="74" t="s">
        <v>358</v>
      </c>
      <c r="E502" s="74" t="s">
        <v>86</v>
      </c>
      <c r="F502" s="74" t="s">
        <v>287</v>
      </c>
      <c r="G502" s="74" t="s">
        <v>359</v>
      </c>
      <c r="H502" s="74" t="s">
        <v>360</v>
      </c>
      <c r="I502" s="75">
        <v>39083</v>
      </c>
      <c r="J502" s="75">
        <v>41090</v>
      </c>
      <c r="K502" s="75" t="s">
        <v>245</v>
      </c>
      <c r="L502" s="76">
        <v>5838382.7300000004</v>
      </c>
      <c r="M502" s="76">
        <v>5838382.7300000004</v>
      </c>
      <c r="N502" s="76">
        <v>4670706.18</v>
      </c>
    </row>
    <row r="503" spans="1:14" ht="56.25" x14ac:dyDescent="0.25">
      <c r="A503" s="70">
        <v>500</v>
      </c>
      <c r="B503" s="74" t="s">
        <v>2095</v>
      </c>
      <c r="C503" s="74" t="s">
        <v>361</v>
      </c>
      <c r="D503" s="74" t="s">
        <v>305</v>
      </c>
      <c r="E503" s="74" t="s">
        <v>158</v>
      </c>
      <c r="F503" s="74" t="s">
        <v>306</v>
      </c>
      <c r="G503" s="74" t="s">
        <v>307</v>
      </c>
      <c r="H503" s="74" t="s">
        <v>308</v>
      </c>
      <c r="I503" s="75">
        <v>39083</v>
      </c>
      <c r="J503" s="75">
        <v>41182</v>
      </c>
      <c r="K503" s="75" t="s">
        <v>260</v>
      </c>
      <c r="L503" s="76">
        <v>5111877.67</v>
      </c>
      <c r="M503" s="76">
        <v>5111877.67</v>
      </c>
      <c r="N503" s="76">
        <v>4345096.01</v>
      </c>
    </row>
    <row r="504" spans="1:14" ht="45" x14ac:dyDescent="0.25">
      <c r="A504" s="151">
        <v>501</v>
      </c>
      <c r="B504" s="74" t="s">
        <v>2096</v>
      </c>
      <c r="C504" s="74" t="s">
        <v>362</v>
      </c>
      <c r="D504" s="74" t="s">
        <v>297</v>
      </c>
      <c r="E504" s="74" t="s">
        <v>91</v>
      </c>
      <c r="F504" s="74" t="s">
        <v>298</v>
      </c>
      <c r="G504" s="74" t="s">
        <v>299</v>
      </c>
      <c r="H504" s="74" t="s">
        <v>300</v>
      </c>
      <c r="I504" s="75">
        <v>39083</v>
      </c>
      <c r="J504" s="75">
        <v>41029</v>
      </c>
      <c r="K504" s="75" t="s">
        <v>260</v>
      </c>
      <c r="L504" s="76">
        <v>7913286.0999999996</v>
      </c>
      <c r="M504" s="76">
        <v>6551577.29</v>
      </c>
      <c r="N504" s="76">
        <v>5568840.6900000004</v>
      </c>
    </row>
    <row r="505" spans="1:14" ht="56.25" x14ac:dyDescent="0.25">
      <c r="A505" s="70">
        <v>502</v>
      </c>
      <c r="B505" s="74" t="s">
        <v>2097</v>
      </c>
      <c r="C505" s="74" t="s">
        <v>363</v>
      </c>
      <c r="D505" s="74" t="s">
        <v>364</v>
      </c>
      <c r="E505" s="74" t="s">
        <v>91</v>
      </c>
      <c r="F505" s="74" t="s">
        <v>365</v>
      </c>
      <c r="G505" s="74" t="s">
        <v>366</v>
      </c>
      <c r="H505" s="74" t="s">
        <v>367</v>
      </c>
      <c r="I505" s="75">
        <v>39083</v>
      </c>
      <c r="J505" s="75">
        <v>41090</v>
      </c>
      <c r="K505" s="75" t="s">
        <v>341</v>
      </c>
      <c r="L505" s="76">
        <v>947734.54</v>
      </c>
      <c r="M505" s="76">
        <v>947734.54</v>
      </c>
      <c r="N505" s="76">
        <v>805574.35</v>
      </c>
    </row>
    <row r="506" spans="1:14" ht="33.75" x14ac:dyDescent="0.25">
      <c r="A506" s="151">
        <v>503</v>
      </c>
      <c r="B506" s="74" t="s">
        <v>2098</v>
      </c>
      <c r="C506" s="74" t="s">
        <v>368</v>
      </c>
      <c r="D506" s="74" t="s">
        <v>369</v>
      </c>
      <c r="E506" s="74" t="s">
        <v>91</v>
      </c>
      <c r="F506" s="74" t="s">
        <v>370</v>
      </c>
      <c r="G506" s="74" t="s">
        <v>371</v>
      </c>
      <c r="H506" s="74" t="s">
        <v>372</v>
      </c>
      <c r="I506" s="75">
        <v>39083</v>
      </c>
      <c r="J506" s="75">
        <v>41394</v>
      </c>
      <c r="K506" s="75" t="s">
        <v>255</v>
      </c>
      <c r="L506" s="76">
        <v>1061423.28</v>
      </c>
      <c r="M506" s="76">
        <v>1049917.28</v>
      </c>
      <c r="N506" s="76">
        <v>892429.68</v>
      </c>
    </row>
    <row r="507" spans="1:14" ht="90" x14ac:dyDescent="0.25">
      <c r="A507" s="70">
        <v>504</v>
      </c>
      <c r="B507" s="74" t="s">
        <v>2099</v>
      </c>
      <c r="C507" s="74" t="s">
        <v>373</v>
      </c>
      <c r="D507" s="74" t="s">
        <v>374</v>
      </c>
      <c r="E507" s="74" t="s">
        <v>162</v>
      </c>
      <c r="F507" s="74" t="s">
        <v>163</v>
      </c>
      <c r="G507" s="74" t="s">
        <v>375</v>
      </c>
      <c r="H507" s="74" t="s">
        <v>376</v>
      </c>
      <c r="I507" s="75">
        <v>39083</v>
      </c>
      <c r="J507" s="75">
        <v>41213</v>
      </c>
      <c r="K507" s="75" t="s">
        <v>242</v>
      </c>
      <c r="L507" s="76">
        <v>1968646.46</v>
      </c>
      <c r="M507" s="76">
        <v>1968646.46</v>
      </c>
      <c r="N507" s="76">
        <v>1673349.49</v>
      </c>
    </row>
    <row r="508" spans="1:14" ht="56.25" x14ac:dyDescent="0.25">
      <c r="A508" s="151">
        <v>505</v>
      </c>
      <c r="B508" s="74" t="s">
        <v>2100</v>
      </c>
      <c r="C508" s="74" t="s">
        <v>377</v>
      </c>
      <c r="D508" s="74" t="s">
        <v>378</v>
      </c>
      <c r="E508" s="74" t="s">
        <v>91</v>
      </c>
      <c r="F508" s="74" t="s">
        <v>379</v>
      </c>
      <c r="G508" s="74" t="s">
        <v>380</v>
      </c>
      <c r="H508" s="74" t="s">
        <v>381</v>
      </c>
      <c r="I508" s="75">
        <v>39083</v>
      </c>
      <c r="J508" s="75">
        <v>40543</v>
      </c>
      <c r="K508" s="75" t="s">
        <v>255</v>
      </c>
      <c r="L508" s="76">
        <v>3923390</v>
      </c>
      <c r="M508" s="76">
        <v>3923390</v>
      </c>
      <c r="N508" s="76">
        <v>3334881.5</v>
      </c>
    </row>
    <row r="509" spans="1:14" ht="45" x14ac:dyDescent="0.25">
      <c r="A509" s="70">
        <v>506</v>
      </c>
      <c r="B509" s="74" t="s">
        <v>2101</v>
      </c>
      <c r="C509" s="74" t="s">
        <v>382</v>
      </c>
      <c r="D509" s="74" t="s">
        <v>383</v>
      </c>
      <c r="E509" s="74" t="s">
        <v>171</v>
      </c>
      <c r="F509" s="74" t="s">
        <v>384</v>
      </c>
      <c r="G509" s="74" t="s">
        <v>385</v>
      </c>
      <c r="H509" s="74" t="s">
        <v>386</v>
      </c>
      <c r="I509" s="75">
        <v>39083</v>
      </c>
      <c r="J509" s="75">
        <v>40574</v>
      </c>
      <c r="K509" s="75" t="s">
        <v>260</v>
      </c>
      <c r="L509" s="76">
        <v>7494832.5499999998</v>
      </c>
      <c r="M509" s="76">
        <v>4544954.54</v>
      </c>
      <c r="N509" s="76">
        <v>3863211.35</v>
      </c>
    </row>
    <row r="510" spans="1:14" ht="56.25" x14ac:dyDescent="0.25">
      <c r="A510" s="151">
        <v>507</v>
      </c>
      <c r="B510" s="74" t="s">
        <v>2102</v>
      </c>
      <c r="C510" s="74" t="s">
        <v>387</v>
      </c>
      <c r="D510" s="74" t="s">
        <v>215</v>
      </c>
      <c r="E510" s="74" t="s">
        <v>86</v>
      </c>
      <c r="F510" s="74" t="s">
        <v>216</v>
      </c>
      <c r="G510" s="74" t="s">
        <v>217</v>
      </c>
      <c r="H510" s="74" t="s">
        <v>388</v>
      </c>
      <c r="I510" s="75">
        <v>39083</v>
      </c>
      <c r="J510" s="75">
        <v>40329</v>
      </c>
      <c r="K510" s="75" t="s">
        <v>245</v>
      </c>
      <c r="L510" s="76">
        <v>6127135.9100000001</v>
      </c>
      <c r="M510" s="76">
        <v>6127135.9100000001</v>
      </c>
      <c r="N510" s="76">
        <v>5208065.5199999996</v>
      </c>
    </row>
    <row r="511" spans="1:14" ht="56.25" x14ac:dyDescent="0.25">
      <c r="A511" s="70">
        <v>508</v>
      </c>
      <c r="B511" s="74" t="s">
        <v>2103</v>
      </c>
      <c r="C511" s="74" t="s">
        <v>389</v>
      </c>
      <c r="D511" s="74" t="s">
        <v>390</v>
      </c>
      <c r="E511" s="74" t="s">
        <v>103</v>
      </c>
      <c r="F511" s="74" t="s">
        <v>391</v>
      </c>
      <c r="G511" s="74" t="s">
        <v>392</v>
      </c>
      <c r="H511" s="74" t="s">
        <v>393</v>
      </c>
      <c r="I511" s="75">
        <v>39083</v>
      </c>
      <c r="J511" s="75">
        <v>40633</v>
      </c>
      <c r="K511" s="75" t="s">
        <v>245</v>
      </c>
      <c r="L511" s="76">
        <v>6236794.8799999999</v>
      </c>
      <c r="M511" s="76">
        <v>6236794.8799999999</v>
      </c>
      <c r="N511" s="76">
        <v>5301275.6399999997</v>
      </c>
    </row>
    <row r="512" spans="1:14" ht="56.25" x14ac:dyDescent="0.25">
      <c r="A512" s="151">
        <v>509</v>
      </c>
      <c r="B512" s="74" t="s">
        <v>2104</v>
      </c>
      <c r="C512" s="74" t="s">
        <v>394</v>
      </c>
      <c r="D512" s="74" t="s">
        <v>47</v>
      </c>
      <c r="E512" s="74" t="s">
        <v>10</v>
      </c>
      <c r="F512" s="74" t="s">
        <v>395</v>
      </c>
      <c r="G512" s="74" t="s">
        <v>48</v>
      </c>
      <c r="H512" s="74" t="s">
        <v>396</v>
      </c>
      <c r="I512" s="75">
        <v>39083</v>
      </c>
      <c r="J512" s="75">
        <v>40512</v>
      </c>
      <c r="K512" s="75" t="s">
        <v>260</v>
      </c>
      <c r="L512" s="76">
        <v>6555089.0899999999</v>
      </c>
      <c r="M512" s="76">
        <v>6555089.0899999999</v>
      </c>
      <c r="N512" s="76">
        <v>5571825.7199999997</v>
      </c>
    </row>
    <row r="513" spans="1:14" ht="45" x14ac:dyDescent="0.25">
      <c r="A513" s="70">
        <v>510</v>
      </c>
      <c r="B513" s="74" t="s">
        <v>2105</v>
      </c>
      <c r="C513" s="74" t="s">
        <v>397</v>
      </c>
      <c r="D513" s="74" t="s">
        <v>398</v>
      </c>
      <c r="E513" s="74" t="s">
        <v>86</v>
      </c>
      <c r="F513" s="74" t="s">
        <v>399</v>
      </c>
      <c r="G513" s="74" t="s">
        <v>400</v>
      </c>
      <c r="H513" s="74" t="s">
        <v>401</v>
      </c>
      <c r="I513" s="75">
        <v>39083</v>
      </c>
      <c r="J513" s="75">
        <v>41820</v>
      </c>
      <c r="K513" s="75" t="s">
        <v>245</v>
      </c>
      <c r="L513" s="76">
        <v>11076434.560000001</v>
      </c>
      <c r="M513" s="76">
        <v>7928631.5599999996</v>
      </c>
      <c r="N513" s="76">
        <v>6739336.8799999999</v>
      </c>
    </row>
    <row r="514" spans="1:14" ht="56.25" x14ac:dyDescent="0.25">
      <c r="A514" s="151">
        <v>511</v>
      </c>
      <c r="B514" s="74" t="s">
        <v>2106</v>
      </c>
      <c r="C514" s="74" t="s">
        <v>402</v>
      </c>
      <c r="D514" s="74" t="s">
        <v>403</v>
      </c>
      <c r="E514" s="74" t="s">
        <v>86</v>
      </c>
      <c r="F514" s="74" t="s">
        <v>404</v>
      </c>
      <c r="G514" s="74" t="s">
        <v>405</v>
      </c>
      <c r="H514" s="74" t="s">
        <v>406</v>
      </c>
      <c r="I514" s="75">
        <v>39083</v>
      </c>
      <c r="J514" s="75">
        <v>41517</v>
      </c>
      <c r="K514" s="75" t="s">
        <v>245</v>
      </c>
      <c r="L514" s="76">
        <v>9805634.6799999997</v>
      </c>
      <c r="M514" s="76">
        <v>9071188.0199999996</v>
      </c>
      <c r="N514" s="76">
        <v>7710509.8099999996</v>
      </c>
    </row>
    <row r="515" spans="1:14" ht="56.25" x14ac:dyDescent="0.25">
      <c r="A515" s="70">
        <v>512</v>
      </c>
      <c r="B515" s="74" t="s">
        <v>2107</v>
      </c>
      <c r="C515" s="74" t="s">
        <v>407</v>
      </c>
      <c r="D515" s="74" t="s">
        <v>408</v>
      </c>
      <c r="E515" s="74" t="s">
        <v>261</v>
      </c>
      <c r="F515" s="74" t="s">
        <v>347</v>
      </c>
      <c r="G515" s="74" t="s">
        <v>409</v>
      </c>
      <c r="H515" s="74" t="s">
        <v>410</v>
      </c>
      <c r="I515" s="75">
        <v>39083</v>
      </c>
      <c r="J515" s="75">
        <v>40527</v>
      </c>
      <c r="K515" s="75" t="s">
        <v>242</v>
      </c>
      <c r="L515" s="76">
        <v>1712550.6</v>
      </c>
      <c r="M515" s="76">
        <v>709515.4</v>
      </c>
      <c r="N515" s="76">
        <v>603088.09</v>
      </c>
    </row>
    <row r="516" spans="1:14" ht="56.25" x14ac:dyDescent="0.25">
      <c r="A516" s="151">
        <v>513</v>
      </c>
      <c r="B516" s="74" t="s">
        <v>2108</v>
      </c>
      <c r="C516" s="74" t="s">
        <v>411</v>
      </c>
      <c r="D516" s="74" t="s">
        <v>412</v>
      </c>
      <c r="E516" s="74" t="s">
        <v>10</v>
      </c>
      <c r="F516" s="74" t="s">
        <v>413</v>
      </c>
      <c r="G516" s="74" t="s">
        <v>414</v>
      </c>
      <c r="H516" s="74" t="s">
        <v>415</v>
      </c>
      <c r="I516" s="75">
        <v>39083</v>
      </c>
      <c r="J516" s="75">
        <v>40724</v>
      </c>
      <c r="K516" s="75" t="s">
        <v>255</v>
      </c>
      <c r="L516" s="76">
        <v>1464622.1</v>
      </c>
      <c r="M516" s="76">
        <v>1464622.1</v>
      </c>
      <c r="N516" s="76">
        <v>1244928.78</v>
      </c>
    </row>
    <row r="517" spans="1:14" ht="45" x14ac:dyDescent="0.25">
      <c r="A517" s="70">
        <v>514</v>
      </c>
      <c r="B517" s="74" t="s">
        <v>2109</v>
      </c>
      <c r="C517" s="74" t="s">
        <v>416</v>
      </c>
      <c r="D517" s="74" t="s">
        <v>417</v>
      </c>
      <c r="E517" s="74" t="s">
        <v>91</v>
      </c>
      <c r="F517" s="74" t="s">
        <v>418</v>
      </c>
      <c r="G517" s="74" t="s">
        <v>419</v>
      </c>
      <c r="H517" s="74" t="s">
        <v>420</v>
      </c>
      <c r="I517" s="75">
        <v>39083</v>
      </c>
      <c r="J517" s="75">
        <v>42338</v>
      </c>
      <c r="K517" s="75" t="s">
        <v>255</v>
      </c>
      <c r="L517" s="76">
        <v>1748620</v>
      </c>
      <c r="M517" s="76">
        <v>1317325</v>
      </c>
      <c r="N517" s="76">
        <v>1119726.25</v>
      </c>
    </row>
    <row r="518" spans="1:14" ht="56.25" x14ac:dyDescent="0.25">
      <c r="A518" s="151">
        <v>515</v>
      </c>
      <c r="B518" s="74" t="s">
        <v>2110</v>
      </c>
      <c r="C518" s="74" t="s">
        <v>421</v>
      </c>
      <c r="D518" s="74" t="s">
        <v>422</v>
      </c>
      <c r="E518" s="74" t="s">
        <v>145</v>
      </c>
      <c r="F518" s="74" t="s">
        <v>423</v>
      </c>
      <c r="G518" s="74" t="s">
        <v>424</v>
      </c>
      <c r="H518" s="74" t="s">
        <v>425</v>
      </c>
      <c r="I518" s="75">
        <v>39083</v>
      </c>
      <c r="J518" s="75">
        <v>41243</v>
      </c>
      <c r="K518" s="75" t="s">
        <v>245</v>
      </c>
      <c r="L518" s="76">
        <v>3973940.26</v>
      </c>
      <c r="M518" s="76">
        <v>3940838.06</v>
      </c>
      <c r="N518" s="76">
        <v>3349712.35</v>
      </c>
    </row>
    <row r="519" spans="1:14" ht="90" x14ac:dyDescent="0.25">
      <c r="A519" s="70">
        <v>516</v>
      </c>
      <c r="B519" s="74" t="s">
        <v>2111</v>
      </c>
      <c r="C519" s="74" t="s">
        <v>426</v>
      </c>
      <c r="D519" s="74" t="s">
        <v>427</v>
      </c>
      <c r="E519" s="74" t="s">
        <v>136</v>
      </c>
      <c r="F519" s="74" t="s">
        <v>428</v>
      </c>
      <c r="G519" s="74" t="s">
        <v>429</v>
      </c>
      <c r="H519" s="74" t="s">
        <v>430</v>
      </c>
      <c r="I519" s="75">
        <v>39083</v>
      </c>
      <c r="J519" s="75">
        <v>40877</v>
      </c>
      <c r="K519" s="75" t="s">
        <v>245</v>
      </c>
      <c r="L519" s="76">
        <v>3597000</v>
      </c>
      <c r="M519" s="76">
        <v>3057450</v>
      </c>
      <c r="N519" s="76">
        <v>2598832.5</v>
      </c>
    </row>
    <row r="520" spans="1:14" ht="56.25" x14ac:dyDescent="0.25">
      <c r="A520" s="151">
        <v>517</v>
      </c>
      <c r="B520" s="74" t="s">
        <v>2112</v>
      </c>
      <c r="C520" s="74" t="s">
        <v>431</v>
      </c>
      <c r="D520" s="74" t="s">
        <v>268</v>
      </c>
      <c r="E520" s="74" t="s">
        <v>162</v>
      </c>
      <c r="F520" s="74" t="s">
        <v>269</v>
      </c>
      <c r="G520" s="74" t="s">
        <v>270</v>
      </c>
      <c r="H520" s="74" t="s">
        <v>271</v>
      </c>
      <c r="I520" s="75">
        <v>39083</v>
      </c>
      <c r="J520" s="75">
        <v>40724</v>
      </c>
      <c r="K520" s="75" t="s">
        <v>260</v>
      </c>
      <c r="L520" s="76">
        <v>7493073.6600000001</v>
      </c>
      <c r="M520" s="76">
        <v>6811615.3200000003</v>
      </c>
      <c r="N520" s="76">
        <v>5789873.0199999996</v>
      </c>
    </row>
    <row r="521" spans="1:14" ht="45" x14ac:dyDescent="0.25">
      <c r="A521" s="70">
        <v>518</v>
      </c>
      <c r="B521" s="74" t="s">
        <v>2113</v>
      </c>
      <c r="C521" s="74" t="s">
        <v>432</v>
      </c>
      <c r="D521" s="74" t="s">
        <v>433</v>
      </c>
      <c r="E521" s="74" t="s">
        <v>171</v>
      </c>
      <c r="F521" s="74" t="s">
        <v>434</v>
      </c>
      <c r="G521" s="74" t="s">
        <v>435</v>
      </c>
      <c r="H521" s="74" t="s">
        <v>436</v>
      </c>
      <c r="I521" s="75">
        <v>39083</v>
      </c>
      <c r="J521" s="75">
        <v>42004</v>
      </c>
      <c r="K521" s="75" t="s">
        <v>245</v>
      </c>
      <c r="L521" s="76">
        <v>17980548.77</v>
      </c>
      <c r="M521" s="76">
        <v>15503056.390000001</v>
      </c>
      <c r="N521" s="76">
        <v>13177597.93</v>
      </c>
    </row>
    <row r="522" spans="1:14" ht="56.25" x14ac:dyDescent="0.25">
      <c r="A522" s="151">
        <v>519</v>
      </c>
      <c r="B522" s="74" t="s">
        <v>2114</v>
      </c>
      <c r="C522" s="74" t="s">
        <v>437</v>
      </c>
      <c r="D522" s="74" t="s">
        <v>438</v>
      </c>
      <c r="E522" s="74" t="s">
        <v>53</v>
      </c>
      <c r="F522" s="74" t="s">
        <v>439</v>
      </c>
      <c r="G522" s="74" t="s">
        <v>440</v>
      </c>
      <c r="H522" s="74" t="s">
        <v>441</v>
      </c>
      <c r="I522" s="75">
        <v>39083</v>
      </c>
      <c r="J522" s="75">
        <v>41486</v>
      </c>
      <c r="K522" s="75" t="s">
        <v>255</v>
      </c>
      <c r="L522" s="76">
        <v>1330683.96</v>
      </c>
      <c r="M522" s="76">
        <v>1313563.0900000001</v>
      </c>
      <c r="N522" s="76">
        <v>1116528.6200000001</v>
      </c>
    </row>
    <row r="523" spans="1:14" ht="45" x14ac:dyDescent="0.25">
      <c r="A523" s="70">
        <v>520</v>
      </c>
      <c r="B523" s="74" t="s">
        <v>2115</v>
      </c>
      <c r="C523" s="74" t="s">
        <v>442</v>
      </c>
      <c r="D523" s="74" t="s">
        <v>443</v>
      </c>
      <c r="E523" s="74" t="s">
        <v>171</v>
      </c>
      <c r="F523" s="74" t="s">
        <v>172</v>
      </c>
      <c r="G523" s="74" t="s">
        <v>173</v>
      </c>
      <c r="H523" s="74" t="s">
        <v>444</v>
      </c>
      <c r="I523" s="75">
        <v>39083</v>
      </c>
      <c r="J523" s="75">
        <v>40877</v>
      </c>
      <c r="K523" s="75" t="s">
        <v>255</v>
      </c>
      <c r="L523" s="76">
        <v>3926620.44</v>
      </c>
      <c r="M523" s="76">
        <v>3926620.44</v>
      </c>
      <c r="N523" s="76">
        <v>3337627.37</v>
      </c>
    </row>
    <row r="524" spans="1:14" ht="45" x14ac:dyDescent="0.25">
      <c r="A524" s="151">
        <v>521</v>
      </c>
      <c r="B524" s="74" t="s">
        <v>2116</v>
      </c>
      <c r="C524" s="74" t="s">
        <v>445</v>
      </c>
      <c r="D524" s="74" t="s">
        <v>446</v>
      </c>
      <c r="E524" s="74" t="s">
        <v>145</v>
      </c>
      <c r="F524" s="74" t="s">
        <v>447</v>
      </c>
      <c r="G524" s="74" t="s">
        <v>448</v>
      </c>
      <c r="H524" s="74" t="s">
        <v>449</v>
      </c>
      <c r="I524" s="75">
        <v>39083</v>
      </c>
      <c r="J524" s="75">
        <v>41578</v>
      </c>
      <c r="K524" s="75" t="s">
        <v>255</v>
      </c>
      <c r="L524" s="76">
        <v>5491359.9000000004</v>
      </c>
      <c r="M524" s="76">
        <v>5486859.9000000004</v>
      </c>
      <c r="N524" s="76">
        <v>4663830.91</v>
      </c>
    </row>
    <row r="525" spans="1:14" ht="56.25" x14ac:dyDescent="0.25">
      <c r="A525" s="70">
        <v>522</v>
      </c>
      <c r="B525" s="74" t="s">
        <v>2117</v>
      </c>
      <c r="C525" s="74" t="s">
        <v>450</v>
      </c>
      <c r="D525" s="74" t="s">
        <v>301</v>
      </c>
      <c r="E525" s="74" t="s">
        <v>67</v>
      </c>
      <c r="F525" s="74" t="s">
        <v>302</v>
      </c>
      <c r="G525" s="74" t="s">
        <v>303</v>
      </c>
      <c r="H525" s="74" t="s">
        <v>304</v>
      </c>
      <c r="I525" s="75">
        <v>39083</v>
      </c>
      <c r="J525" s="75">
        <v>40847</v>
      </c>
      <c r="K525" s="75" t="s">
        <v>245</v>
      </c>
      <c r="L525" s="76">
        <v>2977093.82</v>
      </c>
      <c r="M525" s="76">
        <v>2977093.82</v>
      </c>
      <c r="N525" s="76">
        <v>2530529.7400000002</v>
      </c>
    </row>
    <row r="526" spans="1:14" ht="45" x14ac:dyDescent="0.25">
      <c r="A526" s="151">
        <v>523</v>
      </c>
      <c r="B526" s="74" t="s">
        <v>2118</v>
      </c>
      <c r="C526" s="74" t="s">
        <v>451</v>
      </c>
      <c r="D526" s="74" t="s">
        <v>452</v>
      </c>
      <c r="E526" s="74" t="s">
        <v>67</v>
      </c>
      <c r="F526" s="74" t="s">
        <v>453</v>
      </c>
      <c r="G526" s="74" t="s">
        <v>454</v>
      </c>
      <c r="H526" s="74" t="s">
        <v>455</v>
      </c>
      <c r="I526" s="75">
        <v>39083</v>
      </c>
      <c r="J526" s="75">
        <v>40877</v>
      </c>
      <c r="K526" s="75" t="s">
        <v>245</v>
      </c>
      <c r="L526" s="76">
        <v>6116833.9900000002</v>
      </c>
      <c r="M526" s="76">
        <v>6103624.0199999996</v>
      </c>
      <c r="N526" s="76">
        <v>5188080.41</v>
      </c>
    </row>
    <row r="527" spans="1:14" ht="78.75" x14ac:dyDescent="0.25">
      <c r="A527" s="70">
        <v>524</v>
      </c>
      <c r="B527" s="74" t="s">
        <v>2119</v>
      </c>
      <c r="C527" s="74" t="s">
        <v>456</v>
      </c>
      <c r="D527" s="74" t="s">
        <v>457</v>
      </c>
      <c r="E527" s="74" t="s">
        <v>91</v>
      </c>
      <c r="F527" s="74" t="s">
        <v>279</v>
      </c>
      <c r="G527" s="74" t="s">
        <v>280</v>
      </c>
      <c r="H527" s="74" t="s">
        <v>281</v>
      </c>
      <c r="I527" s="75">
        <v>39083</v>
      </c>
      <c r="J527" s="75">
        <v>40328</v>
      </c>
      <c r="K527" s="75" t="s">
        <v>245</v>
      </c>
      <c r="L527" s="76">
        <v>7278792.5599999996</v>
      </c>
      <c r="M527" s="76">
        <v>6553510.8099999996</v>
      </c>
      <c r="N527" s="76">
        <v>5570484.1799999997</v>
      </c>
    </row>
    <row r="528" spans="1:14" ht="78.75" x14ac:dyDescent="0.25">
      <c r="A528" s="151">
        <v>525</v>
      </c>
      <c r="B528" s="74" t="s">
        <v>2120</v>
      </c>
      <c r="C528" s="74" t="s">
        <v>458</v>
      </c>
      <c r="D528" s="74" t="s">
        <v>459</v>
      </c>
      <c r="E528" s="74" t="s">
        <v>261</v>
      </c>
      <c r="F528" s="74" t="s">
        <v>460</v>
      </c>
      <c r="G528" s="74" t="s">
        <v>461</v>
      </c>
      <c r="H528" s="74" t="s">
        <v>462</v>
      </c>
      <c r="I528" s="75">
        <v>39083</v>
      </c>
      <c r="J528" s="75">
        <v>40755</v>
      </c>
      <c r="K528" s="75" t="s">
        <v>260</v>
      </c>
      <c r="L528" s="76">
        <v>7037530</v>
      </c>
      <c r="M528" s="76">
        <v>5597480</v>
      </c>
      <c r="N528" s="76">
        <v>4757850</v>
      </c>
    </row>
    <row r="529" spans="1:14" ht="45" x14ac:dyDescent="0.25">
      <c r="A529" s="70">
        <v>526</v>
      </c>
      <c r="B529" s="74" t="s">
        <v>2121</v>
      </c>
      <c r="C529" s="74" t="s">
        <v>463</v>
      </c>
      <c r="D529" s="74" t="s">
        <v>85</v>
      </c>
      <c r="E529" s="74" t="s">
        <v>86</v>
      </c>
      <c r="F529" s="74" t="s">
        <v>87</v>
      </c>
      <c r="G529" s="74" t="s">
        <v>88</v>
      </c>
      <c r="H529" s="74" t="s">
        <v>464</v>
      </c>
      <c r="I529" s="75">
        <v>39083</v>
      </c>
      <c r="J529" s="75">
        <v>40451</v>
      </c>
      <c r="K529" s="75" t="s">
        <v>260</v>
      </c>
      <c r="L529" s="76">
        <v>5461994.4900000002</v>
      </c>
      <c r="M529" s="76">
        <v>5326269</v>
      </c>
      <c r="N529" s="76">
        <v>4527328.6500000004</v>
      </c>
    </row>
    <row r="530" spans="1:14" ht="67.5" x14ac:dyDescent="0.25">
      <c r="A530" s="151">
        <v>527</v>
      </c>
      <c r="B530" s="74" t="s">
        <v>2122</v>
      </c>
      <c r="C530" s="74" t="s">
        <v>465</v>
      </c>
      <c r="D530" s="74" t="s">
        <v>466</v>
      </c>
      <c r="E530" s="74" t="s">
        <v>67</v>
      </c>
      <c r="F530" s="74" t="s">
        <v>237</v>
      </c>
      <c r="G530" s="74" t="s">
        <v>467</v>
      </c>
      <c r="H530" s="74" t="s">
        <v>468</v>
      </c>
      <c r="I530" s="75">
        <v>39083</v>
      </c>
      <c r="J530" s="75">
        <v>40847</v>
      </c>
      <c r="K530" s="75" t="s">
        <v>245</v>
      </c>
      <c r="L530" s="76">
        <v>7558649.0899999999</v>
      </c>
      <c r="M530" s="76">
        <v>7244053.0899999999</v>
      </c>
      <c r="N530" s="76">
        <v>6157445.1200000001</v>
      </c>
    </row>
    <row r="531" spans="1:14" ht="56.25" x14ac:dyDescent="0.25">
      <c r="A531" s="70">
        <v>528</v>
      </c>
      <c r="B531" s="74" t="s">
        <v>2123</v>
      </c>
      <c r="C531" s="74" t="s">
        <v>469</v>
      </c>
      <c r="D531" s="74" t="s">
        <v>470</v>
      </c>
      <c r="E531" s="74" t="s">
        <v>91</v>
      </c>
      <c r="F531" s="74" t="s">
        <v>120</v>
      </c>
      <c r="G531" s="74" t="s">
        <v>121</v>
      </c>
      <c r="H531" s="74" t="s">
        <v>471</v>
      </c>
      <c r="I531" s="75">
        <v>39083</v>
      </c>
      <c r="J531" s="75">
        <v>41243</v>
      </c>
      <c r="K531" s="75" t="s">
        <v>260</v>
      </c>
      <c r="L531" s="76">
        <v>4989818.8499999996</v>
      </c>
      <c r="M531" s="76">
        <v>4542577.41</v>
      </c>
      <c r="N531" s="76">
        <v>3861190.79</v>
      </c>
    </row>
    <row r="532" spans="1:14" ht="56.25" x14ac:dyDescent="0.25">
      <c r="A532" s="151">
        <v>529</v>
      </c>
      <c r="B532" s="74" t="s">
        <v>2124</v>
      </c>
      <c r="C532" s="74" t="s">
        <v>472</v>
      </c>
      <c r="D532" s="74" t="s">
        <v>52</v>
      </c>
      <c r="E532" s="74" t="s">
        <v>53</v>
      </c>
      <c r="F532" s="74" t="s">
        <v>54</v>
      </c>
      <c r="G532" s="74" t="s">
        <v>55</v>
      </c>
      <c r="H532" s="74" t="s">
        <v>473</v>
      </c>
      <c r="I532" s="75">
        <v>39083</v>
      </c>
      <c r="J532" s="75">
        <v>40512</v>
      </c>
      <c r="K532" s="75" t="s">
        <v>255</v>
      </c>
      <c r="L532" s="76">
        <v>2940883.88</v>
      </c>
      <c r="M532" s="76">
        <v>2940883.88</v>
      </c>
      <c r="N532" s="76">
        <v>2499751.2999999998</v>
      </c>
    </row>
    <row r="533" spans="1:14" ht="78" customHeight="1" x14ac:dyDescent="0.25">
      <c r="A533" s="70">
        <v>530</v>
      </c>
      <c r="B533" s="74" t="s">
        <v>2125</v>
      </c>
      <c r="C533" s="74" t="s">
        <v>474</v>
      </c>
      <c r="D533" s="74" t="s">
        <v>475</v>
      </c>
      <c r="E533" s="74" t="s">
        <v>10</v>
      </c>
      <c r="F533" s="74" t="s">
        <v>476</v>
      </c>
      <c r="G533" s="74" t="s">
        <v>477</v>
      </c>
      <c r="H533" s="74" t="s">
        <v>478</v>
      </c>
      <c r="I533" s="75">
        <v>39083</v>
      </c>
      <c r="J533" s="75">
        <v>40574</v>
      </c>
      <c r="K533" s="75" t="s">
        <v>341</v>
      </c>
      <c r="L533" s="76">
        <v>1327198.03</v>
      </c>
      <c r="M533" s="76">
        <v>1327198.03</v>
      </c>
      <c r="N533" s="76">
        <v>1128118.32</v>
      </c>
    </row>
    <row r="534" spans="1:14" ht="56.25" x14ac:dyDescent="0.25">
      <c r="A534" s="151">
        <v>531</v>
      </c>
      <c r="B534" s="74" t="s">
        <v>2126</v>
      </c>
      <c r="C534" s="74" t="s">
        <v>479</v>
      </c>
      <c r="D534" s="74" t="s">
        <v>43</v>
      </c>
      <c r="E534" s="74" t="s">
        <v>38</v>
      </c>
      <c r="F534" s="74" t="s">
        <v>44</v>
      </c>
      <c r="G534" s="74" t="s">
        <v>45</v>
      </c>
      <c r="H534" s="74" t="s">
        <v>480</v>
      </c>
      <c r="I534" s="75">
        <v>39083</v>
      </c>
      <c r="J534" s="75">
        <v>40724</v>
      </c>
      <c r="K534" s="75" t="s">
        <v>255</v>
      </c>
      <c r="L534" s="76">
        <v>8142298.5</v>
      </c>
      <c r="M534" s="76">
        <v>8142298.5</v>
      </c>
      <c r="N534" s="76">
        <v>6920953.7199999997</v>
      </c>
    </row>
    <row r="535" spans="1:14" ht="56.25" x14ac:dyDescent="0.25">
      <c r="A535" s="70">
        <v>532</v>
      </c>
      <c r="B535" s="74" t="s">
        <v>2127</v>
      </c>
      <c r="C535" s="74" t="s">
        <v>481</v>
      </c>
      <c r="D535" s="74" t="s">
        <v>482</v>
      </c>
      <c r="E535" s="74" t="s">
        <v>10</v>
      </c>
      <c r="F535" s="74" t="s">
        <v>483</v>
      </c>
      <c r="G535" s="74" t="s">
        <v>484</v>
      </c>
      <c r="H535" s="74" t="s">
        <v>485</v>
      </c>
      <c r="I535" s="75">
        <v>39083</v>
      </c>
      <c r="J535" s="75">
        <v>40451</v>
      </c>
      <c r="K535" s="75" t="s">
        <v>260</v>
      </c>
      <c r="L535" s="76">
        <v>1721239.86</v>
      </c>
      <c r="M535" s="76">
        <v>1721239.86</v>
      </c>
      <c r="N535" s="76">
        <v>1463050</v>
      </c>
    </row>
    <row r="536" spans="1:14" ht="45" x14ac:dyDescent="0.25">
      <c r="A536" s="151">
        <v>533</v>
      </c>
      <c r="B536" s="74" t="s">
        <v>2128</v>
      </c>
      <c r="C536" s="74" t="s">
        <v>486</v>
      </c>
      <c r="D536" s="74" t="s">
        <v>487</v>
      </c>
      <c r="E536" s="74" t="s">
        <v>86</v>
      </c>
      <c r="F536" s="74" t="s">
        <v>287</v>
      </c>
      <c r="G536" s="74" t="s">
        <v>488</v>
      </c>
      <c r="H536" s="74" t="s">
        <v>489</v>
      </c>
      <c r="I536" s="75">
        <v>39083</v>
      </c>
      <c r="J536" s="75">
        <v>41547</v>
      </c>
      <c r="K536" s="75" t="s">
        <v>255</v>
      </c>
      <c r="L536" s="76">
        <v>3258844.99</v>
      </c>
      <c r="M536" s="76">
        <v>2809440</v>
      </c>
      <c r="N536" s="76">
        <v>2388024</v>
      </c>
    </row>
    <row r="537" spans="1:14" ht="56.25" x14ac:dyDescent="0.25">
      <c r="A537" s="70">
        <v>534</v>
      </c>
      <c r="B537" s="74" t="s">
        <v>2129</v>
      </c>
      <c r="C537" s="74" t="s">
        <v>490</v>
      </c>
      <c r="D537" s="74" t="s">
        <v>491</v>
      </c>
      <c r="E537" s="74" t="s">
        <v>158</v>
      </c>
      <c r="F537" s="74" t="s">
        <v>337</v>
      </c>
      <c r="G537" s="74" t="s">
        <v>492</v>
      </c>
      <c r="H537" s="74" t="s">
        <v>493</v>
      </c>
      <c r="I537" s="75">
        <v>39083</v>
      </c>
      <c r="J537" s="75">
        <v>41547</v>
      </c>
      <c r="K537" s="75" t="s">
        <v>245</v>
      </c>
      <c r="L537" s="76">
        <v>6667312.5999999996</v>
      </c>
      <c r="M537" s="76">
        <v>6500289.6100000003</v>
      </c>
      <c r="N537" s="76">
        <v>5525246.1600000001</v>
      </c>
    </row>
    <row r="538" spans="1:14" ht="56.25" x14ac:dyDescent="0.25">
      <c r="A538" s="151">
        <v>535</v>
      </c>
      <c r="B538" s="74" t="s">
        <v>2130</v>
      </c>
      <c r="C538" s="74" t="s">
        <v>494</v>
      </c>
      <c r="D538" s="74" t="s">
        <v>272</v>
      </c>
      <c r="E538" s="74" t="s">
        <v>136</v>
      </c>
      <c r="F538" s="74" t="s">
        <v>273</v>
      </c>
      <c r="G538" s="74" t="s">
        <v>138</v>
      </c>
      <c r="H538" s="74" t="s">
        <v>274</v>
      </c>
      <c r="I538" s="75">
        <v>39083</v>
      </c>
      <c r="J538" s="75">
        <v>40633</v>
      </c>
      <c r="K538" s="75" t="s">
        <v>255</v>
      </c>
      <c r="L538" s="76">
        <v>2410184.2400000002</v>
      </c>
      <c r="M538" s="76">
        <v>2391184.2400000002</v>
      </c>
      <c r="N538" s="76">
        <v>2032506.6</v>
      </c>
    </row>
    <row r="539" spans="1:14" ht="45" x14ac:dyDescent="0.25">
      <c r="A539" s="70">
        <v>536</v>
      </c>
      <c r="B539" s="74" t="s">
        <v>2131</v>
      </c>
      <c r="C539" s="74" t="s">
        <v>495</v>
      </c>
      <c r="D539" s="74" t="s">
        <v>496</v>
      </c>
      <c r="E539" s="74" t="s">
        <v>86</v>
      </c>
      <c r="F539" s="74" t="s">
        <v>497</v>
      </c>
      <c r="G539" s="74" t="s">
        <v>498</v>
      </c>
      <c r="H539" s="74" t="s">
        <v>499</v>
      </c>
      <c r="I539" s="75">
        <v>39083</v>
      </c>
      <c r="J539" s="75">
        <v>41152</v>
      </c>
      <c r="K539" s="75" t="s">
        <v>245</v>
      </c>
      <c r="L539" s="76">
        <v>21724864.899999999</v>
      </c>
      <c r="M539" s="76">
        <v>8153322.6200000001</v>
      </c>
      <c r="N539" s="76">
        <v>6930324.2199999997</v>
      </c>
    </row>
    <row r="540" spans="1:14" ht="56.25" x14ac:dyDescent="0.25">
      <c r="A540" s="151">
        <v>537</v>
      </c>
      <c r="B540" s="74" t="s">
        <v>2132</v>
      </c>
      <c r="C540" s="74" t="s">
        <v>500</v>
      </c>
      <c r="D540" s="74" t="s">
        <v>501</v>
      </c>
      <c r="E540" s="74" t="s">
        <v>38</v>
      </c>
      <c r="F540" s="74" t="s">
        <v>502</v>
      </c>
      <c r="G540" s="74" t="s">
        <v>503</v>
      </c>
      <c r="H540" s="74" t="s">
        <v>504</v>
      </c>
      <c r="I540" s="75">
        <v>39083</v>
      </c>
      <c r="J540" s="75">
        <v>40512</v>
      </c>
      <c r="K540" s="75" t="s">
        <v>255</v>
      </c>
      <c r="L540" s="76">
        <v>5486619.9900000002</v>
      </c>
      <c r="M540" s="76">
        <v>5486619.9900000002</v>
      </c>
      <c r="N540" s="76">
        <v>4663626.99</v>
      </c>
    </row>
    <row r="541" spans="1:14" ht="45" x14ac:dyDescent="0.25">
      <c r="A541" s="70">
        <v>538</v>
      </c>
      <c r="B541" s="74" t="s">
        <v>2133</v>
      </c>
      <c r="C541" s="74" t="s">
        <v>505</v>
      </c>
      <c r="D541" s="74" t="s">
        <v>506</v>
      </c>
      <c r="E541" s="74" t="s">
        <v>91</v>
      </c>
      <c r="F541" s="74" t="s">
        <v>92</v>
      </c>
      <c r="G541" s="74" t="s">
        <v>93</v>
      </c>
      <c r="H541" s="74" t="s">
        <v>507</v>
      </c>
      <c r="I541" s="75">
        <v>39083</v>
      </c>
      <c r="J541" s="75">
        <v>40574</v>
      </c>
      <c r="K541" s="75" t="s">
        <v>245</v>
      </c>
      <c r="L541" s="76">
        <v>3932715.17</v>
      </c>
      <c r="M541" s="76">
        <v>3838000.47</v>
      </c>
      <c r="N541" s="76">
        <v>3262300.39</v>
      </c>
    </row>
    <row r="542" spans="1:14" ht="67.5" x14ac:dyDescent="0.25">
      <c r="A542" s="151">
        <v>539</v>
      </c>
      <c r="B542" s="74" t="s">
        <v>2134</v>
      </c>
      <c r="C542" s="74" t="s">
        <v>508</v>
      </c>
      <c r="D542" s="74" t="s">
        <v>509</v>
      </c>
      <c r="E542" s="74" t="s">
        <v>136</v>
      </c>
      <c r="F542" s="74" t="s">
        <v>510</v>
      </c>
      <c r="G542" s="74" t="s">
        <v>511</v>
      </c>
      <c r="H542" s="74" t="s">
        <v>512</v>
      </c>
      <c r="I542" s="75">
        <v>39083</v>
      </c>
      <c r="J542" s="75">
        <v>40724</v>
      </c>
      <c r="K542" s="75" t="s">
        <v>255</v>
      </c>
      <c r="L542" s="76">
        <v>612395.64</v>
      </c>
      <c r="M542" s="76">
        <v>612395.64</v>
      </c>
      <c r="N542" s="76">
        <v>520536.29</v>
      </c>
    </row>
    <row r="543" spans="1:14" ht="45" x14ac:dyDescent="0.25">
      <c r="A543" s="70">
        <v>540</v>
      </c>
      <c r="B543" s="74" t="s">
        <v>2135</v>
      </c>
      <c r="C543" s="74" t="s">
        <v>513</v>
      </c>
      <c r="D543" s="74" t="s">
        <v>514</v>
      </c>
      <c r="E543" s="74" t="s">
        <v>10</v>
      </c>
      <c r="F543" s="74" t="s">
        <v>515</v>
      </c>
      <c r="G543" s="74" t="s">
        <v>516</v>
      </c>
      <c r="H543" s="74" t="s">
        <v>517</v>
      </c>
      <c r="I543" s="75">
        <v>39083</v>
      </c>
      <c r="J543" s="75">
        <v>40451</v>
      </c>
      <c r="K543" s="75" t="s">
        <v>255</v>
      </c>
      <c r="L543" s="76">
        <v>1418070</v>
      </c>
      <c r="M543" s="76">
        <v>1418070</v>
      </c>
      <c r="N543" s="76">
        <v>1205359.5</v>
      </c>
    </row>
    <row r="544" spans="1:14" ht="56.25" x14ac:dyDescent="0.25">
      <c r="A544" s="151">
        <v>541</v>
      </c>
      <c r="B544" s="74" t="s">
        <v>2136</v>
      </c>
      <c r="C544" s="74" t="s">
        <v>518</v>
      </c>
      <c r="D544" s="74" t="s">
        <v>519</v>
      </c>
      <c r="E544" s="74" t="s">
        <v>57</v>
      </c>
      <c r="F544" s="74" t="s">
        <v>520</v>
      </c>
      <c r="G544" s="74" t="s">
        <v>521</v>
      </c>
      <c r="H544" s="74" t="s">
        <v>522</v>
      </c>
      <c r="I544" s="75">
        <v>39083</v>
      </c>
      <c r="J544" s="75">
        <v>40908</v>
      </c>
      <c r="K544" s="75" t="s">
        <v>245</v>
      </c>
      <c r="L544" s="76">
        <v>2219188.4500000002</v>
      </c>
      <c r="M544" s="76">
        <v>2175508.09</v>
      </c>
      <c r="N544" s="76">
        <v>1849181.87</v>
      </c>
    </row>
    <row r="545" spans="1:14" ht="45" x14ac:dyDescent="0.25">
      <c r="A545" s="70">
        <v>542</v>
      </c>
      <c r="B545" s="74" t="s">
        <v>2137</v>
      </c>
      <c r="C545" s="74" t="s">
        <v>523</v>
      </c>
      <c r="D545" s="74" t="s">
        <v>524</v>
      </c>
      <c r="E545" s="74" t="s">
        <v>38</v>
      </c>
      <c r="F545" s="74" t="s">
        <v>502</v>
      </c>
      <c r="G545" s="74" t="s">
        <v>503</v>
      </c>
      <c r="H545" s="74" t="s">
        <v>504</v>
      </c>
      <c r="I545" s="75">
        <v>39083</v>
      </c>
      <c r="J545" s="75">
        <v>40482</v>
      </c>
      <c r="K545" s="75" t="s">
        <v>242</v>
      </c>
      <c r="L545" s="76">
        <v>4656068.51</v>
      </c>
      <c r="M545" s="76">
        <v>4656068.51</v>
      </c>
      <c r="N545" s="76">
        <v>3957658.23</v>
      </c>
    </row>
    <row r="546" spans="1:14" ht="56.25" x14ac:dyDescent="0.25">
      <c r="A546" s="151">
        <v>543</v>
      </c>
      <c r="B546" s="74" t="s">
        <v>2138</v>
      </c>
      <c r="C546" s="74" t="s">
        <v>525</v>
      </c>
      <c r="D546" s="74" t="s">
        <v>526</v>
      </c>
      <c r="E546" s="74" t="s">
        <v>67</v>
      </c>
      <c r="F546" s="74" t="s">
        <v>309</v>
      </c>
      <c r="G546" s="74" t="s">
        <v>310</v>
      </c>
      <c r="H546" s="74" t="s">
        <v>311</v>
      </c>
      <c r="I546" s="75">
        <v>39083</v>
      </c>
      <c r="J546" s="75">
        <v>40512</v>
      </c>
      <c r="K546" s="75" t="s">
        <v>255</v>
      </c>
      <c r="L546" s="76">
        <v>997650</v>
      </c>
      <c r="M546" s="76">
        <v>997650</v>
      </c>
      <c r="N546" s="76">
        <v>848002.5</v>
      </c>
    </row>
    <row r="547" spans="1:14" ht="45" x14ac:dyDescent="0.25">
      <c r="A547" s="70">
        <v>544</v>
      </c>
      <c r="B547" s="74" t="s">
        <v>2139</v>
      </c>
      <c r="C547" s="74" t="s">
        <v>527</v>
      </c>
      <c r="D547" s="74" t="s">
        <v>528</v>
      </c>
      <c r="E547" s="74" t="s">
        <v>162</v>
      </c>
      <c r="F547" s="74" t="s">
        <v>529</v>
      </c>
      <c r="G547" s="74" t="s">
        <v>530</v>
      </c>
      <c r="H547" s="74" t="s">
        <v>531</v>
      </c>
      <c r="I547" s="75">
        <v>39083</v>
      </c>
      <c r="J547" s="75">
        <v>40877</v>
      </c>
      <c r="K547" s="75" t="s">
        <v>260</v>
      </c>
      <c r="L547" s="76">
        <v>21967984</v>
      </c>
      <c r="M547" s="76">
        <v>18006544.300000001</v>
      </c>
      <c r="N547" s="76">
        <v>15305562.65</v>
      </c>
    </row>
    <row r="548" spans="1:14" ht="45" x14ac:dyDescent="0.25">
      <c r="A548" s="151">
        <v>545</v>
      </c>
      <c r="B548" s="74" t="s">
        <v>2140</v>
      </c>
      <c r="C548" s="74" t="s">
        <v>532</v>
      </c>
      <c r="D548" s="74" t="s">
        <v>533</v>
      </c>
      <c r="E548" s="74" t="s">
        <v>158</v>
      </c>
      <c r="F548" s="74" t="s">
        <v>337</v>
      </c>
      <c r="G548" s="74" t="s">
        <v>534</v>
      </c>
      <c r="H548" s="74" t="s">
        <v>535</v>
      </c>
      <c r="I548" s="75">
        <v>39083</v>
      </c>
      <c r="J548" s="75">
        <v>40983</v>
      </c>
      <c r="K548" s="75" t="s">
        <v>255</v>
      </c>
      <c r="L548" s="76">
        <v>4376400</v>
      </c>
      <c r="M548" s="76">
        <v>4376400</v>
      </c>
      <c r="N548" s="76">
        <v>3719940</v>
      </c>
    </row>
    <row r="549" spans="1:14" ht="56.25" x14ac:dyDescent="0.25">
      <c r="A549" s="70">
        <v>546</v>
      </c>
      <c r="B549" s="74" t="s">
        <v>2141</v>
      </c>
      <c r="C549" s="74" t="s">
        <v>536</v>
      </c>
      <c r="D549" s="74" t="s">
        <v>537</v>
      </c>
      <c r="E549" s="74" t="s">
        <v>91</v>
      </c>
      <c r="F549" s="74" t="s">
        <v>538</v>
      </c>
      <c r="G549" s="74" t="s">
        <v>539</v>
      </c>
      <c r="H549" s="74" t="s">
        <v>540</v>
      </c>
      <c r="I549" s="75">
        <v>39083</v>
      </c>
      <c r="J549" s="75">
        <v>40633</v>
      </c>
      <c r="K549" s="75" t="s">
        <v>341</v>
      </c>
      <c r="L549" s="76">
        <v>1689876</v>
      </c>
      <c r="M549" s="76">
        <v>1689876</v>
      </c>
      <c r="N549" s="76">
        <v>1436394.6</v>
      </c>
    </row>
    <row r="550" spans="1:14" ht="78.75" x14ac:dyDescent="0.25">
      <c r="A550" s="151">
        <v>547</v>
      </c>
      <c r="B550" s="74" t="s">
        <v>2142</v>
      </c>
      <c r="C550" s="74" t="s">
        <v>541</v>
      </c>
      <c r="D550" s="74" t="s">
        <v>542</v>
      </c>
      <c r="E550" s="74" t="s">
        <v>10</v>
      </c>
      <c r="F550" s="74" t="s">
        <v>127</v>
      </c>
      <c r="G550" s="74" t="s">
        <v>543</v>
      </c>
      <c r="H550" s="74" t="s">
        <v>544</v>
      </c>
      <c r="I550" s="75">
        <v>39083</v>
      </c>
      <c r="J550" s="75">
        <v>41364</v>
      </c>
      <c r="K550" s="75" t="s">
        <v>260</v>
      </c>
      <c r="L550" s="76">
        <v>1655841.23</v>
      </c>
      <c r="M550" s="76">
        <v>1655841.23</v>
      </c>
      <c r="N550" s="76">
        <v>1407465.04</v>
      </c>
    </row>
    <row r="551" spans="1:14" ht="56.25" x14ac:dyDescent="0.25">
      <c r="A551" s="70">
        <v>548</v>
      </c>
      <c r="B551" s="74" t="s">
        <v>2143</v>
      </c>
      <c r="C551" s="74" t="s">
        <v>545</v>
      </c>
      <c r="D551" s="74" t="s">
        <v>546</v>
      </c>
      <c r="E551" s="74" t="s">
        <v>158</v>
      </c>
      <c r="F551" s="74" t="s">
        <v>224</v>
      </c>
      <c r="G551" s="74" t="s">
        <v>225</v>
      </c>
      <c r="H551" s="74" t="s">
        <v>547</v>
      </c>
      <c r="I551" s="75">
        <v>39083</v>
      </c>
      <c r="J551" s="75">
        <v>41090</v>
      </c>
      <c r="K551" s="75" t="s">
        <v>260</v>
      </c>
      <c r="L551" s="76">
        <v>4956786.82</v>
      </c>
      <c r="M551" s="76">
        <v>3820812.73</v>
      </c>
      <c r="N551" s="76">
        <v>3247690.82</v>
      </c>
    </row>
    <row r="552" spans="1:14" ht="45" x14ac:dyDescent="0.25">
      <c r="A552" s="151">
        <v>549</v>
      </c>
      <c r="B552" s="74" t="s">
        <v>2144</v>
      </c>
      <c r="C552" s="74" t="s">
        <v>548</v>
      </c>
      <c r="D552" s="74" t="s">
        <v>549</v>
      </c>
      <c r="E552" s="74" t="s">
        <v>57</v>
      </c>
      <c r="F552" s="74" t="s">
        <v>109</v>
      </c>
      <c r="G552" s="74" t="s">
        <v>110</v>
      </c>
      <c r="H552" s="74" t="s">
        <v>550</v>
      </c>
      <c r="I552" s="75">
        <v>39083</v>
      </c>
      <c r="J552" s="75">
        <v>41180</v>
      </c>
      <c r="K552" s="75" t="s">
        <v>260</v>
      </c>
      <c r="L552" s="76">
        <v>8714736.2699999996</v>
      </c>
      <c r="M552" s="76">
        <v>7221728.8200000003</v>
      </c>
      <c r="N552" s="76">
        <v>6138469.4900000002</v>
      </c>
    </row>
    <row r="553" spans="1:14" ht="56.25" x14ac:dyDescent="0.25">
      <c r="A553" s="70">
        <v>550</v>
      </c>
      <c r="B553" s="74" t="s">
        <v>2145</v>
      </c>
      <c r="C553" s="74" t="s">
        <v>551</v>
      </c>
      <c r="D553" s="74" t="s">
        <v>552</v>
      </c>
      <c r="E553" s="74" t="s">
        <v>10</v>
      </c>
      <c r="F553" s="74" t="s">
        <v>553</v>
      </c>
      <c r="G553" s="74" t="s">
        <v>554</v>
      </c>
      <c r="H553" s="74" t="s">
        <v>555</v>
      </c>
      <c r="I553" s="75">
        <v>39083</v>
      </c>
      <c r="J553" s="75">
        <v>41152</v>
      </c>
      <c r="K553" s="75" t="s">
        <v>245</v>
      </c>
      <c r="L553" s="76">
        <v>10314931</v>
      </c>
      <c r="M553" s="76">
        <v>10314931</v>
      </c>
      <c r="N553" s="76">
        <v>8767691.3499999996</v>
      </c>
    </row>
    <row r="554" spans="1:14" ht="56.25" x14ac:dyDescent="0.25">
      <c r="A554" s="151">
        <v>551</v>
      </c>
      <c r="B554" s="74" t="s">
        <v>2146</v>
      </c>
      <c r="C554" s="74" t="s">
        <v>556</v>
      </c>
      <c r="D554" s="74" t="s">
        <v>557</v>
      </c>
      <c r="E554" s="74" t="s">
        <v>91</v>
      </c>
      <c r="F554" s="74" t="s">
        <v>558</v>
      </c>
      <c r="G554" s="74" t="s">
        <v>559</v>
      </c>
      <c r="H554" s="74" t="s">
        <v>560</v>
      </c>
      <c r="I554" s="75">
        <v>39083</v>
      </c>
      <c r="J554" s="75">
        <v>41152</v>
      </c>
      <c r="K554" s="75" t="s">
        <v>561</v>
      </c>
      <c r="L554" s="76">
        <v>2373401.8199999998</v>
      </c>
      <c r="M554" s="76">
        <v>1999748</v>
      </c>
      <c r="N554" s="76">
        <v>1191233</v>
      </c>
    </row>
    <row r="555" spans="1:14" ht="33.75" x14ac:dyDescent="0.25">
      <c r="A555" s="70">
        <v>552</v>
      </c>
      <c r="B555" s="74" t="s">
        <v>2147</v>
      </c>
      <c r="C555" s="74" t="s">
        <v>562</v>
      </c>
      <c r="D555" s="74" t="s">
        <v>264</v>
      </c>
      <c r="E555" s="74" t="s">
        <v>57</v>
      </c>
      <c r="F555" s="74" t="s">
        <v>265</v>
      </c>
      <c r="G555" s="74" t="s">
        <v>266</v>
      </c>
      <c r="H555" s="74" t="s">
        <v>267</v>
      </c>
      <c r="I555" s="75">
        <v>39083</v>
      </c>
      <c r="J555" s="75">
        <v>41973</v>
      </c>
      <c r="K555" s="75" t="s">
        <v>260</v>
      </c>
      <c r="L555" s="76">
        <v>8779885.2400000002</v>
      </c>
      <c r="M555" s="76">
        <v>8406793.9700000007</v>
      </c>
      <c r="N555" s="76">
        <v>7145774.7300000004</v>
      </c>
    </row>
    <row r="556" spans="1:14" ht="56.25" x14ac:dyDescent="0.25">
      <c r="A556" s="151">
        <v>553</v>
      </c>
      <c r="B556" s="74" t="s">
        <v>2148</v>
      </c>
      <c r="C556" s="74" t="s">
        <v>563</v>
      </c>
      <c r="D556" s="74" t="s">
        <v>564</v>
      </c>
      <c r="E556" s="74" t="s">
        <v>53</v>
      </c>
      <c r="F556" s="74" t="s">
        <v>246</v>
      </c>
      <c r="G556" s="74" t="s">
        <v>247</v>
      </c>
      <c r="H556" s="74" t="s">
        <v>248</v>
      </c>
      <c r="I556" s="75">
        <v>39083</v>
      </c>
      <c r="J556" s="75">
        <v>40482</v>
      </c>
      <c r="K556" s="75" t="s">
        <v>255</v>
      </c>
      <c r="L556" s="76">
        <v>2751450</v>
      </c>
      <c r="M556" s="76">
        <v>2751450</v>
      </c>
      <c r="N556" s="76">
        <v>2338732.5</v>
      </c>
    </row>
    <row r="557" spans="1:14" ht="45" x14ac:dyDescent="0.25">
      <c r="A557" s="70">
        <v>554</v>
      </c>
      <c r="B557" s="74" t="s">
        <v>2149</v>
      </c>
      <c r="C557" s="74" t="s">
        <v>565</v>
      </c>
      <c r="D557" s="74" t="s">
        <v>256</v>
      </c>
      <c r="E557" s="74" t="s">
        <v>145</v>
      </c>
      <c r="F557" s="74" t="s">
        <v>257</v>
      </c>
      <c r="G557" s="74" t="s">
        <v>258</v>
      </c>
      <c r="H557" s="74" t="s">
        <v>259</v>
      </c>
      <c r="I557" s="75">
        <v>39083</v>
      </c>
      <c r="J557" s="75">
        <v>41274</v>
      </c>
      <c r="K557" s="75" t="s">
        <v>245</v>
      </c>
      <c r="L557" s="76">
        <v>42072206.399999999</v>
      </c>
      <c r="M557" s="76">
        <v>31290754.57</v>
      </c>
      <c r="N557" s="76">
        <v>26597141.32</v>
      </c>
    </row>
    <row r="558" spans="1:14" ht="56.25" x14ac:dyDescent="0.25">
      <c r="A558" s="151">
        <v>555</v>
      </c>
      <c r="B558" s="74" t="s">
        <v>2150</v>
      </c>
      <c r="C558" s="74" t="s">
        <v>566</v>
      </c>
      <c r="D558" s="74" t="s">
        <v>567</v>
      </c>
      <c r="E558" s="74" t="s">
        <v>67</v>
      </c>
      <c r="F558" s="74" t="s">
        <v>568</v>
      </c>
      <c r="G558" s="74" t="s">
        <v>569</v>
      </c>
      <c r="H558" s="74" t="s">
        <v>570</v>
      </c>
      <c r="I558" s="75">
        <v>39083</v>
      </c>
      <c r="J558" s="75">
        <v>40694</v>
      </c>
      <c r="K558" s="75" t="s">
        <v>255</v>
      </c>
      <c r="L558" s="76">
        <v>4566619.6100000003</v>
      </c>
      <c r="M558" s="76">
        <v>2080280.19</v>
      </c>
      <c r="N558" s="76">
        <v>1768238.16</v>
      </c>
    </row>
    <row r="559" spans="1:14" ht="56.25" x14ac:dyDescent="0.25">
      <c r="A559" s="70">
        <v>556</v>
      </c>
      <c r="B559" s="74" t="s">
        <v>2151</v>
      </c>
      <c r="C559" s="74" t="s">
        <v>571</v>
      </c>
      <c r="D559" s="74" t="s">
        <v>572</v>
      </c>
      <c r="E559" s="74" t="s">
        <v>103</v>
      </c>
      <c r="F559" s="74" t="s">
        <v>573</v>
      </c>
      <c r="G559" s="74" t="s">
        <v>574</v>
      </c>
      <c r="H559" s="74" t="s">
        <v>575</v>
      </c>
      <c r="I559" s="75">
        <v>39083</v>
      </c>
      <c r="J559" s="75">
        <v>40421</v>
      </c>
      <c r="K559" s="75" t="s">
        <v>255</v>
      </c>
      <c r="L559" s="76">
        <v>954580.71</v>
      </c>
      <c r="M559" s="76">
        <v>954580.71</v>
      </c>
      <c r="N559" s="76">
        <v>811393.6</v>
      </c>
    </row>
    <row r="560" spans="1:14" ht="56.25" x14ac:dyDescent="0.25">
      <c r="A560" s="151">
        <v>557</v>
      </c>
      <c r="B560" s="74" t="s">
        <v>2152</v>
      </c>
      <c r="C560" s="74" t="s">
        <v>576</v>
      </c>
      <c r="D560" s="74" t="s">
        <v>577</v>
      </c>
      <c r="E560" s="74" t="s">
        <v>158</v>
      </c>
      <c r="F560" s="74" t="s">
        <v>159</v>
      </c>
      <c r="G560" s="74" t="s">
        <v>160</v>
      </c>
      <c r="H560" s="74" t="s">
        <v>578</v>
      </c>
      <c r="I560" s="75">
        <v>39083</v>
      </c>
      <c r="J560" s="75">
        <v>40816</v>
      </c>
      <c r="K560" s="75" t="s">
        <v>245</v>
      </c>
      <c r="L560" s="76">
        <v>2606000</v>
      </c>
      <c r="M560" s="76">
        <v>2606000</v>
      </c>
      <c r="N560" s="76">
        <v>2215100</v>
      </c>
    </row>
    <row r="561" spans="1:14" ht="56.25" x14ac:dyDescent="0.25">
      <c r="A561" s="70">
        <v>558</v>
      </c>
      <c r="B561" s="74" t="s">
        <v>2153</v>
      </c>
      <c r="C561" s="74" t="s">
        <v>579</v>
      </c>
      <c r="D561" s="74" t="s">
        <v>312</v>
      </c>
      <c r="E561" s="74" t="s">
        <v>38</v>
      </c>
      <c r="F561" s="74" t="s">
        <v>313</v>
      </c>
      <c r="G561" s="74" t="s">
        <v>314</v>
      </c>
      <c r="H561" s="74" t="s">
        <v>315</v>
      </c>
      <c r="I561" s="75">
        <v>40179</v>
      </c>
      <c r="J561" s="75">
        <v>40633</v>
      </c>
      <c r="K561" s="75" t="s">
        <v>260</v>
      </c>
      <c r="L561" s="76">
        <v>4388909.47</v>
      </c>
      <c r="M561" s="76">
        <v>4388909.47</v>
      </c>
      <c r="N561" s="76">
        <v>3730573.04</v>
      </c>
    </row>
    <row r="562" spans="1:14" ht="56.25" x14ac:dyDescent="0.25">
      <c r="A562" s="151">
        <v>559</v>
      </c>
      <c r="B562" s="74" t="s">
        <v>2154</v>
      </c>
      <c r="C562" s="74" t="s">
        <v>580</v>
      </c>
      <c r="D562" s="74" t="s">
        <v>581</v>
      </c>
      <c r="E562" s="74" t="s">
        <v>67</v>
      </c>
      <c r="F562" s="74" t="s">
        <v>234</v>
      </c>
      <c r="G562" s="74" t="s">
        <v>235</v>
      </c>
      <c r="H562" s="74" t="s">
        <v>582</v>
      </c>
      <c r="I562" s="75">
        <v>39083</v>
      </c>
      <c r="J562" s="75">
        <v>41182</v>
      </c>
      <c r="K562" s="75" t="s">
        <v>341</v>
      </c>
      <c r="L562" s="76">
        <v>1894546.63</v>
      </c>
      <c r="M562" s="76">
        <v>1883566.63</v>
      </c>
      <c r="N562" s="76">
        <v>1601031.62</v>
      </c>
    </row>
    <row r="563" spans="1:14" ht="56.25" x14ac:dyDescent="0.25">
      <c r="A563" s="70">
        <v>560</v>
      </c>
      <c r="B563" s="74" t="s">
        <v>2155</v>
      </c>
      <c r="C563" s="74" t="s">
        <v>583</v>
      </c>
      <c r="D563" s="74" t="s">
        <v>584</v>
      </c>
      <c r="E563" s="74" t="s">
        <v>10</v>
      </c>
      <c r="F563" s="74" t="s">
        <v>77</v>
      </c>
      <c r="G563" s="74" t="s">
        <v>78</v>
      </c>
      <c r="H563" s="74" t="s">
        <v>585</v>
      </c>
      <c r="I563" s="75">
        <v>39083</v>
      </c>
      <c r="J563" s="75">
        <v>40694</v>
      </c>
      <c r="K563" s="75" t="s">
        <v>260</v>
      </c>
      <c r="L563" s="76">
        <v>1761749.17</v>
      </c>
      <c r="M563" s="76">
        <v>1761749.17</v>
      </c>
      <c r="N563" s="76">
        <v>1497486.79</v>
      </c>
    </row>
    <row r="564" spans="1:14" ht="56.25" x14ac:dyDescent="0.25">
      <c r="A564" s="151">
        <v>561</v>
      </c>
      <c r="B564" s="74" t="s">
        <v>2156</v>
      </c>
      <c r="C564" s="74" t="s">
        <v>586</v>
      </c>
      <c r="D564" s="74" t="s">
        <v>587</v>
      </c>
      <c r="E564" s="74" t="s">
        <v>86</v>
      </c>
      <c r="F564" s="74" t="s">
        <v>588</v>
      </c>
      <c r="G564" s="74" t="s">
        <v>589</v>
      </c>
      <c r="H564" s="74" t="s">
        <v>590</v>
      </c>
      <c r="I564" s="75">
        <v>39083</v>
      </c>
      <c r="J564" s="75">
        <v>40724</v>
      </c>
      <c r="K564" s="75" t="s">
        <v>260</v>
      </c>
      <c r="L564" s="76">
        <v>5997607.9199999999</v>
      </c>
      <c r="M564" s="76">
        <v>5997607.9199999999</v>
      </c>
      <c r="N564" s="76">
        <v>4495896.8600000003</v>
      </c>
    </row>
    <row r="565" spans="1:14" ht="56.25" x14ac:dyDescent="0.25">
      <c r="A565" s="70">
        <v>562</v>
      </c>
      <c r="B565" s="74" t="s">
        <v>2157</v>
      </c>
      <c r="C565" s="74" t="s">
        <v>591</v>
      </c>
      <c r="D565" s="74" t="s">
        <v>592</v>
      </c>
      <c r="E565" s="74" t="s">
        <v>53</v>
      </c>
      <c r="F565" s="74" t="s">
        <v>284</v>
      </c>
      <c r="G565" s="74" t="s">
        <v>285</v>
      </c>
      <c r="H565" s="74" t="s">
        <v>593</v>
      </c>
      <c r="I565" s="75">
        <v>39083</v>
      </c>
      <c r="J565" s="75">
        <v>40908</v>
      </c>
      <c r="K565" s="75" t="s">
        <v>260</v>
      </c>
      <c r="L565" s="76">
        <v>16677122.359999999</v>
      </c>
      <c r="M565" s="76">
        <v>15031192.810000001</v>
      </c>
      <c r="N565" s="76">
        <v>12776513.880000001</v>
      </c>
    </row>
    <row r="566" spans="1:14" ht="45" x14ac:dyDescent="0.25">
      <c r="A566" s="151">
        <v>563</v>
      </c>
      <c r="B566" s="74" t="s">
        <v>2158</v>
      </c>
      <c r="C566" s="74" t="s">
        <v>594</v>
      </c>
      <c r="D566" s="74" t="s">
        <v>252</v>
      </c>
      <c r="E566" s="74" t="s">
        <v>81</v>
      </c>
      <c r="F566" s="74" t="s">
        <v>167</v>
      </c>
      <c r="G566" s="74" t="s">
        <v>253</v>
      </c>
      <c r="H566" s="74" t="s">
        <v>254</v>
      </c>
      <c r="I566" s="75">
        <v>39083</v>
      </c>
      <c r="J566" s="75">
        <v>40724</v>
      </c>
      <c r="K566" s="75" t="s">
        <v>245</v>
      </c>
      <c r="L566" s="76">
        <v>3106559.31</v>
      </c>
      <c r="M566" s="76">
        <v>3106559.31</v>
      </c>
      <c r="N566" s="76">
        <v>2640575.41</v>
      </c>
    </row>
    <row r="567" spans="1:14" ht="56.25" x14ac:dyDescent="0.25">
      <c r="A567" s="70">
        <v>564</v>
      </c>
      <c r="B567" s="74" t="s">
        <v>2159</v>
      </c>
      <c r="C567" s="74" t="s">
        <v>595</v>
      </c>
      <c r="D567" s="74" t="s">
        <v>596</v>
      </c>
      <c r="E567" s="74" t="s">
        <v>103</v>
      </c>
      <c r="F567" s="74" t="s">
        <v>597</v>
      </c>
      <c r="G567" s="74" t="s">
        <v>598</v>
      </c>
      <c r="H567" s="74" t="s">
        <v>599</v>
      </c>
      <c r="I567" s="75">
        <v>39083</v>
      </c>
      <c r="J567" s="75">
        <v>41182</v>
      </c>
      <c r="K567" s="75" t="s">
        <v>245</v>
      </c>
      <c r="L567" s="76">
        <v>11003061.98</v>
      </c>
      <c r="M567" s="76">
        <v>11003061.98</v>
      </c>
      <c r="N567" s="76">
        <v>9352602.6799999997</v>
      </c>
    </row>
    <row r="568" spans="1:14" ht="56.25" x14ac:dyDescent="0.25">
      <c r="A568" s="151">
        <v>565</v>
      </c>
      <c r="B568" s="74" t="s">
        <v>2160</v>
      </c>
      <c r="C568" s="74" t="s">
        <v>600</v>
      </c>
      <c r="D568" s="74" t="s">
        <v>601</v>
      </c>
      <c r="E568" s="74" t="s">
        <v>57</v>
      </c>
      <c r="F568" s="74" t="s">
        <v>72</v>
      </c>
      <c r="G568" s="74" t="s">
        <v>602</v>
      </c>
      <c r="H568" s="74" t="s">
        <v>603</v>
      </c>
      <c r="I568" s="75">
        <v>39083</v>
      </c>
      <c r="J568" s="75">
        <v>40724</v>
      </c>
      <c r="K568" s="75" t="s">
        <v>255</v>
      </c>
      <c r="L568" s="76">
        <v>4664134.03</v>
      </c>
      <c r="M568" s="76">
        <v>4664134.03</v>
      </c>
      <c r="N568" s="76">
        <v>3964513.92</v>
      </c>
    </row>
    <row r="569" spans="1:14" ht="56.25" x14ac:dyDescent="0.25">
      <c r="A569" s="70">
        <v>566</v>
      </c>
      <c r="B569" s="74" t="s">
        <v>2161</v>
      </c>
      <c r="C569" s="74" t="s">
        <v>604</v>
      </c>
      <c r="D569" s="74" t="s">
        <v>605</v>
      </c>
      <c r="E569" s="74" t="s">
        <v>103</v>
      </c>
      <c r="F569" s="74" t="s">
        <v>104</v>
      </c>
      <c r="G569" s="74" t="s">
        <v>105</v>
      </c>
      <c r="H569" s="74" t="s">
        <v>606</v>
      </c>
      <c r="I569" s="75">
        <v>39083</v>
      </c>
      <c r="J569" s="75">
        <v>40724</v>
      </c>
      <c r="K569" s="75" t="s">
        <v>245</v>
      </c>
      <c r="L569" s="76">
        <v>2817283.49</v>
      </c>
      <c r="M569" s="76">
        <v>2817283.49</v>
      </c>
      <c r="N569" s="76">
        <v>2394690.96</v>
      </c>
    </row>
    <row r="570" spans="1:14" ht="56.25" x14ac:dyDescent="0.25">
      <c r="A570" s="151">
        <v>567</v>
      </c>
      <c r="B570" s="74" t="s">
        <v>2162</v>
      </c>
      <c r="C570" s="74" t="s">
        <v>607</v>
      </c>
      <c r="D570" s="74" t="s">
        <v>182</v>
      </c>
      <c r="E570" s="74" t="s">
        <v>67</v>
      </c>
      <c r="F570" s="74" t="s">
        <v>183</v>
      </c>
      <c r="G570" s="74" t="s">
        <v>184</v>
      </c>
      <c r="H570" s="74" t="s">
        <v>296</v>
      </c>
      <c r="I570" s="75">
        <v>39083</v>
      </c>
      <c r="J570" s="75">
        <v>40543</v>
      </c>
      <c r="K570" s="75" t="s">
        <v>255</v>
      </c>
      <c r="L570" s="76">
        <v>1230527</v>
      </c>
      <c r="M570" s="76">
        <v>1230527</v>
      </c>
      <c r="N570" s="76">
        <v>1045947.95</v>
      </c>
    </row>
    <row r="571" spans="1:14" ht="56.25" x14ac:dyDescent="0.25">
      <c r="A571" s="70">
        <v>568</v>
      </c>
      <c r="B571" s="74" t="s">
        <v>2163</v>
      </c>
      <c r="C571" s="74" t="s">
        <v>608</v>
      </c>
      <c r="D571" s="74" t="s">
        <v>609</v>
      </c>
      <c r="E571" s="74" t="s">
        <v>67</v>
      </c>
      <c r="F571" s="74" t="s">
        <v>610</v>
      </c>
      <c r="G571" s="74" t="s">
        <v>611</v>
      </c>
      <c r="H571" s="74" t="s">
        <v>612</v>
      </c>
      <c r="I571" s="75">
        <v>39083</v>
      </c>
      <c r="J571" s="75">
        <v>40543</v>
      </c>
      <c r="K571" s="75" t="s">
        <v>260</v>
      </c>
      <c r="L571" s="76">
        <v>1734735.06</v>
      </c>
      <c r="M571" s="76">
        <v>1734735.06</v>
      </c>
      <c r="N571" s="76">
        <v>1474524.8</v>
      </c>
    </row>
    <row r="572" spans="1:14" ht="45" x14ac:dyDescent="0.25">
      <c r="A572" s="151">
        <v>569</v>
      </c>
      <c r="B572" s="74" t="s">
        <v>2164</v>
      </c>
      <c r="C572" s="74" t="s">
        <v>613</v>
      </c>
      <c r="D572" s="74" t="s">
        <v>290</v>
      </c>
      <c r="E572" s="74" t="s">
        <v>91</v>
      </c>
      <c r="F572" s="74" t="s">
        <v>291</v>
      </c>
      <c r="G572" s="74" t="s">
        <v>292</v>
      </c>
      <c r="H572" s="74" t="s">
        <v>293</v>
      </c>
      <c r="I572" s="75">
        <v>39083</v>
      </c>
      <c r="J572" s="75">
        <v>40336</v>
      </c>
      <c r="K572" s="75" t="s">
        <v>260</v>
      </c>
      <c r="L572" s="76">
        <v>5041437.55</v>
      </c>
      <c r="M572" s="76">
        <v>5041437.55</v>
      </c>
      <c r="N572" s="76">
        <v>4285221.91</v>
      </c>
    </row>
    <row r="573" spans="1:14" ht="56.25" x14ac:dyDescent="0.25">
      <c r="A573" s="70">
        <v>570</v>
      </c>
      <c r="B573" s="74" t="s">
        <v>2165</v>
      </c>
      <c r="C573" s="74" t="s">
        <v>614</v>
      </c>
      <c r="D573" s="74" t="s">
        <v>615</v>
      </c>
      <c r="E573" s="74" t="s">
        <v>57</v>
      </c>
      <c r="F573" s="74" t="s">
        <v>72</v>
      </c>
      <c r="G573" s="74" t="s">
        <v>616</v>
      </c>
      <c r="H573" s="74" t="s">
        <v>617</v>
      </c>
      <c r="I573" s="75">
        <v>39083</v>
      </c>
      <c r="J573" s="75">
        <v>40268</v>
      </c>
      <c r="K573" s="75" t="s">
        <v>255</v>
      </c>
      <c r="L573" s="76">
        <v>981100</v>
      </c>
      <c r="M573" s="76">
        <v>981100</v>
      </c>
      <c r="N573" s="76">
        <v>833935</v>
      </c>
    </row>
    <row r="574" spans="1:14" ht="56.25" x14ac:dyDescent="0.25">
      <c r="A574" s="151">
        <v>571</v>
      </c>
      <c r="B574" s="74" t="s">
        <v>2166</v>
      </c>
      <c r="C574" s="74" t="s">
        <v>618</v>
      </c>
      <c r="D574" s="74" t="s">
        <v>619</v>
      </c>
      <c r="E574" s="74" t="s">
        <v>158</v>
      </c>
      <c r="F574" s="74" t="s">
        <v>620</v>
      </c>
      <c r="G574" s="74" t="s">
        <v>621</v>
      </c>
      <c r="H574" s="74" t="s">
        <v>622</v>
      </c>
      <c r="I574" s="75">
        <v>39083</v>
      </c>
      <c r="J574" s="75">
        <v>40512</v>
      </c>
      <c r="K574" s="75" t="s">
        <v>341</v>
      </c>
      <c r="L574" s="76">
        <v>2008432.85</v>
      </c>
      <c r="M574" s="76">
        <v>2008432.85</v>
      </c>
      <c r="N574" s="76">
        <v>1707167.92</v>
      </c>
    </row>
    <row r="575" spans="1:14" ht="56.25" x14ac:dyDescent="0.25">
      <c r="A575" s="70">
        <v>572</v>
      </c>
      <c r="B575" s="74" t="s">
        <v>2167</v>
      </c>
      <c r="C575" s="74" t="s">
        <v>623</v>
      </c>
      <c r="D575" s="74" t="s">
        <v>316</v>
      </c>
      <c r="E575" s="74" t="s">
        <v>91</v>
      </c>
      <c r="F575" s="74" t="s">
        <v>132</v>
      </c>
      <c r="G575" s="74" t="s">
        <v>133</v>
      </c>
      <c r="H575" s="74" t="s">
        <v>317</v>
      </c>
      <c r="I575" s="75">
        <v>39083</v>
      </c>
      <c r="J575" s="75">
        <v>40663</v>
      </c>
      <c r="K575" s="75" t="s">
        <v>255</v>
      </c>
      <c r="L575" s="76">
        <v>1535900</v>
      </c>
      <c r="M575" s="76">
        <v>1535900</v>
      </c>
      <c r="N575" s="76">
        <v>1305515</v>
      </c>
    </row>
    <row r="576" spans="1:14" ht="45" x14ac:dyDescent="0.25">
      <c r="A576" s="151">
        <v>573</v>
      </c>
      <c r="B576" s="74" t="s">
        <v>2168</v>
      </c>
      <c r="C576" s="74" t="s">
        <v>624</v>
      </c>
      <c r="D576" s="74" t="s">
        <v>625</v>
      </c>
      <c r="E576" s="74" t="s">
        <v>91</v>
      </c>
      <c r="F576" s="74" t="s">
        <v>197</v>
      </c>
      <c r="G576" s="74" t="s">
        <v>198</v>
      </c>
      <c r="H576" s="74" t="s">
        <v>626</v>
      </c>
      <c r="I576" s="75">
        <v>39083</v>
      </c>
      <c r="J576" s="75">
        <v>41455</v>
      </c>
      <c r="K576" s="75" t="s">
        <v>255</v>
      </c>
      <c r="L576" s="76">
        <v>1455160</v>
      </c>
      <c r="M576" s="76">
        <v>1451500</v>
      </c>
      <c r="N576" s="76">
        <v>1233775</v>
      </c>
    </row>
    <row r="577" spans="1:14" ht="56.25" x14ac:dyDescent="0.25">
      <c r="A577" s="70">
        <v>574</v>
      </c>
      <c r="B577" s="74" t="s">
        <v>2169</v>
      </c>
      <c r="C577" s="74" t="s">
        <v>627</v>
      </c>
      <c r="D577" s="74" t="s">
        <v>345</v>
      </c>
      <c r="E577" s="74" t="s">
        <v>10</v>
      </c>
      <c r="F577" s="74" t="s">
        <v>127</v>
      </c>
      <c r="G577" s="74" t="s">
        <v>346</v>
      </c>
      <c r="H577" s="74" t="s">
        <v>628</v>
      </c>
      <c r="I577" s="75">
        <v>39083</v>
      </c>
      <c r="J577" s="75">
        <v>41364</v>
      </c>
      <c r="K577" s="75" t="s">
        <v>260</v>
      </c>
      <c r="L577" s="76">
        <v>15123092.16</v>
      </c>
      <c r="M577" s="76">
        <v>15123092.16</v>
      </c>
      <c r="N577" s="76">
        <v>12854628.33</v>
      </c>
    </row>
    <row r="578" spans="1:14" ht="56.25" x14ac:dyDescent="0.25">
      <c r="A578" s="151">
        <v>575</v>
      </c>
      <c r="B578" s="74" t="s">
        <v>2170</v>
      </c>
      <c r="C578" s="74" t="s">
        <v>629</v>
      </c>
      <c r="D578" s="74" t="s">
        <v>630</v>
      </c>
      <c r="E578" s="74" t="s">
        <v>38</v>
      </c>
      <c r="F578" s="74" t="s">
        <v>44</v>
      </c>
      <c r="G578" s="74" t="s">
        <v>631</v>
      </c>
      <c r="H578" s="74" t="s">
        <v>632</v>
      </c>
      <c r="I578" s="75">
        <v>39083</v>
      </c>
      <c r="J578" s="75">
        <v>40847</v>
      </c>
      <c r="K578" s="75" t="s">
        <v>255</v>
      </c>
      <c r="L578" s="76">
        <v>1867770.86</v>
      </c>
      <c r="M578" s="76">
        <v>1859811.24</v>
      </c>
      <c r="N578" s="76">
        <v>1580839.55</v>
      </c>
    </row>
    <row r="579" spans="1:14" ht="56.25" x14ac:dyDescent="0.25">
      <c r="A579" s="70">
        <v>576</v>
      </c>
      <c r="B579" s="74" t="s">
        <v>2171</v>
      </c>
      <c r="C579" s="74" t="s">
        <v>633</v>
      </c>
      <c r="D579" s="74" t="s">
        <v>219</v>
      </c>
      <c r="E579" s="74" t="s">
        <v>81</v>
      </c>
      <c r="F579" s="74" t="s">
        <v>220</v>
      </c>
      <c r="G579" s="74" t="s">
        <v>221</v>
      </c>
      <c r="H579" s="74" t="s">
        <v>634</v>
      </c>
      <c r="I579" s="75">
        <v>39083</v>
      </c>
      <c r="J579" s="75">
        <v>40543</v>
      </c>
      <c r="K579" s="75" t="s">
        <v>260</v>
      </c>
      <c r="L579" s="76">
        <v>2836327.71</v>
      </c>
      <c r="M579" s="76">
        <v>2836327.71</v>
      </c>
      <c r="N579" s="76">
        <v>2410878.5499999998</v>
      </c>
    </row>
    <row r="580" spans="1:14" ht="45" x14ac:dyDescent="0.25">
      <c r="A580" s="151">
        <v>577</v>
      </c>
      <c r="B580" s="74" t="s">
        <v>2172</v>
      </c>
      <c r="C580" s="74" t="s">
        <v>635</v>
      </c>
      <c r="D580" s="74" t="s">
        <v>636</v>
      </c>
      <c r="E580" s="74" t="s">
        <v>103</v>
      </c>
      <c r="F580" s="74" t="s">
        <v>637</v>
      </c>
      <c r="G580" s="74" t="s">
        <v>638</v>
      </c>
      <c r="H580" s="74" t="s">
        <v>639</v>
      </c>
      <c r="I580" s="75">
        <v>39083</v>
      </c>
      <c r="J580" s="75">
        <v>40543</v>
      </c>
      <c r="K580" s="75" t="s">
        <v>260</v>
      </c>
      <c r="L580" s="76">
        <v>2411200</v>
      </c>
      <c r="M580" s="76">
        <v>2411200</v>
      </c>
      <c r="N580" s="76">
        <v>2049520</v>
      </c>
    </row>
    <row r="581" spans="1:14" ht="45" x14ac:dyDescent="0.25">
      <c r="A581" s="70">
        <v>578</v>
      </c>
      <c r="B581" s="74" t="s">
        <v>2173</v>
      </c>
      <c r="C581" s="74" t="s">
        <v>275</v>
      </c>
      <c r="D581" s="74" t="s">
        <v>640</v>
      </c>
      <c r="E581" s="74" t="s">
        <v>171</v>
      </c>
      <c r="F581" s="74" t="s">
        <v>276</v>
      </c>
      <c r="G581" s="74" t="s">
        <v>277</v>
      </c>
      <c r="H581" s="74" t="s">
        <v>278</v>
      </c>
      <c r="I581" s="75">
        <v>39083</v>
      </c>
      <c r="J581" s="75">
        <v>40816</v>
      </c>
      <c r="K581" s="75" t="s">
        <v>242</v>
      </c>
      <c r="L581" s="76">
        <v>1018611.98</v>
      </c>
      <c r="M581" s="76">
        <v>1018611.98</v>
      </c>
      <c r="N581" s="76">
        <v>865820.18</v>
      </c>
    </row>
    <row r="582" spans="1:14" ht="56.25" x14ac:dyDescent="0.25">
      <c r="A582" s="151">
        <v>579</v>
      </c>
      <c r="B582" s="74" t="s">
        <v>2174</v>
      </c>
      <c r="C582" s="74" t="s">
        <v>641</v>
      </c>
      <c r="D582" s="74" t="s">
        <v>642</v>
      </c>
      <c r="E582" s="74" t="s">
        <v>107</v>
      </c>
      <c r="F582" s="74" t="s">
        <v>229</v>
      </c>
      <c r="G582" s="74" t="s">
        <v>230</v>
      </c>
      <c r="H582" s="74" t="s">
        <v>643</v>
      </c>
      <c r="I582" s="75">
        <v>39083</v>
      </c>
      <c r="J582" s="75">
        <v>40633</v>
      </c>
      <c r="K582" s="75" t="s">
        <v>245</v>
      </c>
      <c r="L582" s="76">
        <v>11448085</v>
      </c>
      <c r="M582" s="76">
        <v>11448085</v>
      </c>
      <c r="N582" s="76">
        <v>9730872.25</v>
      </c>
    </row>
    <row r="583" spans="1:14" ht="56.25" x14ac:dyDescent="0.25">
      <c r="A583" s="70">
        <v>580</v>
      </c>
      <c r="B583" s="74" t="s">
        <v>2175</v>
      </c>
      <c r="C583" s="74" t="s">
        <v>644</v>
      </c>
      <c r="D583" s="74" t="s">
        <v>645</v>
      </c>
      <c r="E583" s="74" t="s">
        <v>57</v>
      </c>
      <c r="F583" s="74" t="s">
        <v>646</v>
      </c>
      <c r="G583" s="74" t="s">
        <v>647</v>
      </c>
      <c r="H583" s="74" t="s">
        <v>648</v>
      </c>
      <c r="I583" s="75">
        <v>39083</v>
      </c>
      <c r="J583" s="75">
        <v>40724</v>
      </c>
      <c r="K583" s="75" t="s">
        <v>260</v>
      </c>
      <c r="L583" s="76">
        <v>5541436.4900000002</v>
      </c>
      <c r="M583" s="76">
        <v>5541436.4900000002</v>
      </c>
      <c r="N583" s="76">
        <v>4710221.01</v>
      </c>
    </row>
    <row r="584" spans="1:14" ht="56.25" x14ac:dyDescent="0.25">
      <c r="A584" s="151">
        <v>581</v>
      </c>
      <c r="B584" s="74" t="s">
        <v>2176</v>
      </c>
      <c r="C584" s="74" t="s">
        <v>649</v>
      </c>
      <c r="D584" s="74" t="s">
        <v>650</v>
      </c>
      <c r="E584" s="74" t="s">
        <v>67</v>
      </c>
      <c r="F584" s="74" t="s">
        <v>651</v>
      </c>
      <c r="G584" s="74" t="s">
        <v>652</v>
      </c>
      <c r="H584" s="74" t="s">
        <v>653</v>
      </c>
      <c r="I584" s="75">
        <v>39083</v>
      </c>
      <c r="J584" s="75">
        <v>41882</v>
      </c>
      <c r="K584" s="75" t="s">
        <v>260</v>
      </c>
      <c r="L584" s="76">
        <v>3069937.9</v>
      </c>
      <c r="M584" s="76">
        <v>2740572.05</v>
      </c>
      <c r="N584" s="76">
        <v>2329486.23</v>
      </c>
    </row>
    <row r="585" spans="1:14" ht="67.5" x14ac:dyDescent="0.25">
      <c r="A585" s="70">
        <v>582</v>
      </c>
      <c r="B585" s="74" t="s">
        <v>2177</v>
      </c>
      <c r="C585" s="74" t="s">
        <v>654</v>
      </c>
      <c r="D585" s="74" t="s">
        <v>655</v>
      </c>
      <c r="E585" s="74" t="s">
        <v>57</v>
      </c>
      <c r="F585" s="74" t="s">
        <v>656</v>
      </c>
      <c r="G585" s="74" t="s">
        <v>657</v>
      </c>
      <c r="H585" s="74" t="s">
        <v>658</v>
      </c>
      <c r="I585" s="75">
        <v>39083</v>
      </c>
      <c r="J585" s="75">
        <v>40939</v>
      </c>
      <c r="K585" s="75" t="s">
        <v>260</v>
      </c>
      <c r="L585" s="76">
        <v>8264707.0099999998</v>
      </c>
      <c r="M585" s="76">
        <v>7886085.0099999998</v>
      </c>
      <c r="N585" s="76">
        <v>6703172.25</v>
      </c>
    </row>
    <row r="586" spans="1:14" ht="67.5" x14ac:dyDescent="0.25">
      <c r="A586" s="151">
        <v>583</v>
      </c>
      <c r="B586" s="74" t="s">
        <v>2178</v>
      </c>
      <c r="C586" s="74" t="s">
        <v>659</v>
      </c>
      <c r="D586" s="74" t="s">
        <v>660</v>
      </c>
      <c r="E586" s="74" t="s">
        <v>57</v>
      </c>
      <c r="F586" s="74" t="s">
        <v>661</v>
      </c>
      <c r="G586" s="74" t="s">
        <v>662</v>
      </c>
      <c r="H586" s="74" t="s">
        <v>663</v>
      </c>
      <c r="I586" s="75">
        <v>39448</v>
      </c>
      <c r="J586" s="75">
        <v>41274</v>
      </c>
      <c r="K586" s="75" t="s">
        <v>260</v>
      </c>
      <c r="L586" s="76">
        <v>58696733.420000002</v>
      </c>
      <c r="M586" s="76">
        <v>56689306.189999998</v>
      </c>
      <c r="N586" s="76">
        <v>48185910.259999998</v>
      </c>
    </row>
    <row r="587" spans="1:14" ht="78.75" x14ac:dyDescent="0.25">
      <c r="A587" s="70">
        <v>584</v>
      </c>
      <c r="B587" s="74" t="s">
        <v>2179</v>
      </c>
      <c r="C587" s="74" t="s">
        <v>664</v>
      </c>
      <c r="D587" s="74" t="s">
        <v>665</v>
      </c>
      <c r="E587" s="74" t="s">
        <v>57</v>
      </c>
      <c r="F587" s="74" t="s">
        <v>72</v>
      </c>
      <c r="G587" s="74" t="s">
        <v>666</v>
      </c>
      <c r="H587" s="74" t="s">
        <v>667</v>
      </c>
      <c r="I587" s="75">
        <v>39083</v>
      </c>
      <c r="J587" s="75">
        <v>42369</v>
      </c>
      <c r="K587" s="75" t="s">
        <v>260</v>
      </c>
      <c r="L587" s="76">
        <v>100729875.13</v>
      </c>
      <c r="M587" s="76">
        <v>81661717.060000002</v>
      </c>
      <c r="N587" s="76">
        <v>69412459.5</v>
      </c>
    </row>
    <row r="588" spans="1:14" ht="78.75" x14ac:dyDescent="0.25">
      <c r="A588" s="151">
        <v>585</v>
      </c>
      <c r="B588" s="74" t="s">
        <v>2180</v>
      </c>
      <c r="C588" s="74" t="s">
        <v>668</v>
      </c>
      <c r="D588" s="74" t="s">
        <v>669</v>
      </c>
      <c r="E588" s="74" t="s">
        <v>171</v>
      </c>
      <c r="F588" s="74" t="s">
        <v>670</v>
      </c>
      <c r="G588" s="74" t="s">
        <v>671</v>
      </c>
      <c r="H588" s="74" t="s">
        <v>672</v>
      </c>
      <c r="I588" s="75">
        <v>39083</v>
      </c>
      <c r="J588" s="75">
        <v>42369</v>
      </c>
      <c r="K588" s="75" t="s">
        <v>260</v>
      </c>
      <c r="L588" s="76">
        <v>106217499.55</v>
      </c>
      <c r="M588" s="76">
        <v>103703689.55</v>
      </c>
      <c r="N588" s="76">
        <v>88148136.120000005</v>
      </c>
    </row>
    <row r="589" spans="1:14" ht="78.75" x14ac:dyDescent="0.25">
      <c r="A589" s="70">
        <v>586</v>
      </c>
      <c r="B589" s="74" t="s">
        <v>2181</v>
      </c>
      <c r="C589" s="74" t="s">
        <v>673</v>
      </c>
      <c r="D589" s="74" t="s">
        <v>674</v>
      </c>
      <c r="E589" s="74" t="s">
        <v>57</v>
      </c>
      <c r="F589" s="74" t="s">
        <v>72</v>
      </c>
      <c r="G589" s="74" t="s">
        <v>675</v>
      </c>
      <c r="H589" s="74" t="s">
        <v>676</v>
      </c>
      <c r="I589" s="75">
        <v>39083</v>
      </c>
      <c r="J589" s="75">
        <v>42369</v>
      </c>
      <c r="K589" s="75" t="s">
        <v>255</v>
      </c>
      <c r="L589" s="76">
        <v>11697178.84</v>
      </c>
      <c r="M589" s="76">
        <v>11697178.84</v>
      </c>
      <c r="N589" s="76">
        <v>9942602.0099999998</v>
      </c>
    </row>
    <row r="590" spans="1:14" ht="67.5" x14ac:dyDescent="0.25">
      <c r="A590" s="151">
        <v>587</v>
      </c>
      <c r="B590" s="74" t="s">
        <v>2185</v>
      </c>
      <c r="C590" s="74" t="s">
        <v>677</v>
      </c>
      <c r="D590" s="74" t="s">
        <v>655</v>
      </c>
      <c r="E590" s="74" t="s">
        <v>57</v>
      </c>
      <c r="F590" s="74" t="s">
        <v>656</v>
      </c>
      <c r="G590" s="74" t="s">
        <v>657</v>
      </c>
      <c r="H590" s="74" t="s">
        <v>658</v>
      </c>
      <c r="I590" s="75">
        <v>39083</v>
      </c>
      <c r="J590" s="75">
        <v>42369</v>
      </c>
      <c r="K590" s="75" t="s">
        <v>260</v>
      </c>
      <c r="L590" s="76">
        <v>40461323.670000002</v>
      </c>
      <c r="M590" s="76">
        <v>40366255.579999998</v>
      </c>
      <c r="N590" s="76">
        <v>34311317.240000002</v>
      </c>
    </row>
    <row r="591" spans="1:14" ht="67.5" x14ac:dyDescent="0.25">
      <c r="A591" s="70">
        <v>588</v>
      </c>
      <c r="B591" s="74" t="s">
        <v>2184</v>
      </c>
      <c r="C591" s="74" t="s">
        <v>678</v>
      </c>
      <c r="D591" s="74" t="s">
        <v>630</v>
      </c>
      <c r="E591" s="74" t="s">
        <v>38</v>
      </c>
      <c r="F591" s="74" t="s">
        <v>44</v>
      </c>
      <c r="G591" s="74" t="s">
        <v>631</v>
      </c>
      <c r="H591" s="74" t="s">
        <v>632</v>
      </c>
      <c r="I591" s="75">
        <v>39083</v>
      </c>
      <c r="J591" s="75">
        <v>41090</v>
      </c>
      <c r="K591" s="75" t="s">
        <v>255</v>
      </c>
      <c r="L591" s="76">
        <v>13897579.220000001</v>
      </c>
      <c r="M591" s="76">
        <v>7498333.4100000001</v>
      </c>
      <c r="N591" s="76">
        <v>6373583.3899999997</v>
      </c>
    </row>
    <row r="592" spans="1:14" ht="67.5" x14ac:dyDescent="0.25">
      <c r="A592" s="151">
        <v>589</v>
      </c>
      <c r="B592" s="74" t="s">
        <v>2183</v>
      </c>
      <c r="C592" s="74" t="s">
        <v>679</v>
      </c>
      <c r="D592" s="74" t="s">
        <v>680</v>
      </c>
      <c r="E592" s="74" t="s">
        <v>10</v>
      </c>
      <c r="F592" s="74" t="s">
        <v>127</v>
      </c>
      <c r="G592" s="74" t="s">
        <v>681</v>
      </c>
      <c r="H592" s="74" t="s">
        <v>682</v>
      </c>
      <c r="I592" s="75">
        <v>39083</v>
      </c>
      <c r="J592" s="75">
        <v>41455</v>
      </c>
      <c r="K592" s="75" t="s">
        <v>260</v>
      </c>
      <c r="L592" s="76">
        <v>36992500</v>
      </c>
      <c r="M592" s="76">
        <v>36990060</v>
      </c>
      <c r="N592" s="76">
        <v>31441551</v>
      </c>
    </row>
    <row r="593" spans="1:14" ht="101.25" x14ac:dyDescent="0.25">
      <c r="A593" s="70">
        <v>590</v>
      </c>
      <c r="B593" s="74" t="s">
        <v>2182</v>
      </c>
      <c r="C593" s="74" t="s">
        <v>683</v>
      </c>
      <c r="D593" s="74" t="s">
        <v>684</v>
      </c>
      <c r="E593" s="74" t="s">
        <v>57</v>
      </c>
      <c r="F593" s="74" t="s">
        <v>656</v>
      </c>
      <c r="G593" s="74" t="s">
        <v>657</v>
      </c>
      <c r="H593" s="74" t="s">
        <v>658</v>
      </c>
      <c r="I593" s="75">
        <v>39083</v>
      </c>
      <c r="J593" s="75">
        <v>41274</v>
      </c>
      <c r="K593" s="75" t="s">
        <v>260</v>
      </c>
      <c r="L593" s="76">
        <v>4342455.6500000004</v>
      </c>
      <c r="M593" s="76">
        <v>4320089.1500000004</v>
      </c>
      <c r="N593" s="76">
        <v>3672075.77</v>
      </c>
    </row>
    <row r="594" spans="1:14" ht="78.75" x14ac:dyDescent="0.25">
      <c r="A594" s="151">
        <v>591</v>
      </c>
      <c r="B594" s="74" t="s">
        <v>2186</v>
      </c>
      <c r="C594" s="74" t="s">
        <v>685</v>
      </c>
      <c r="D594" s="74" t="s">
        <v>686</v>
      </c>
      <c r="E594" s="74" t="s">
        <v>57</v>
      </c>
      <c r="F594" s="74" t="s">
        <v>72</v>
      </c>
      <c r="G594" s="74" t="s">
        <v>687</v>
      </c>
      <c r="H594" s="74" t="s">
        <v>688</v>
      </c>
      <c r="I594" s="75">
        <v>39083</v>
      </c>
      <c r="J594" s="75">
        <v>41670</v>
      </c>
      <c r="K594" s="75" t="s">
        <v>255</v>
      </c>
      <c r="L594" s="76">
        <v>6481898.5700000003</v>
      </c>
      <c r="M594" s="76">
        <v>6481898.5700000003</v>
      </c>
      <c r="N594" s="76">
        <v>5509613.7800000003</v>
      </c>
    </row>
    <row r="595" spans="1:14" ht="78.75" x14ac:dyDescent="0.25">
      <c r="A595" s="70">
        <v>592</v>
      </c>
      <c r="B595" s="74" t="s">
        <v>2187</v>
      </c>
      <c r="C595" s="74" t="s">
        <v>689</v>
      </c>
      <c r="D595" s="74" t="s">
        <v>690</v>
      </c>
      <c r="E595" s="74" t="s">
        <v>57</v>
      </c>
      <c r="F595" s="74" t="s">
        <v>72</v>
      </c>
      <c r="G595" s="74" t="s">
        <v>691</v>
      </c>
      <c r="H595" s="74" t="s">
        <v>692</v>
      </c>
      <c r="I595" s="75">
        <v>39083</v>
      </c>
      <c r="J595" s="75">
        <v>42369</v>
      </c>
      <c r="K595" s="75" t="s">
        <v>260</v>
      </c>
      <c r="L595" s="76">
        <v>50765344.270000003</v>
      </c>
      <c r="M595" s="76">
        <v>50762594.270000003</v>
      </c>
      <c r="N595" s="76">
        <v>43148205.119999997</v>
      </c>
    </row>
    <row r="596" spans="1:14" ht="67.5" x14ac:dyDescent="0.25">
      <c r="A596" s="151">
        <v>593</v>
      </c>
      <c r="B596" s="74" t="s">
        <v>2188</v>
      </c>
      <c r="C596" s="74" t="s">
        <v>693</v>
      </c>
      <c r="D596" s="74" t="s">
        <v>686</v>
      </c>
      <c r="E596" s="74" t="s">
        <v>57</v>
      </c>
      <c r="F596" s="74" t="s">
        <v>72</v>
      </c>
      <c r="G596" s="74" t="s">
        <v>687</v>
      </c>
      <c r="H596" s="74" t="s">
        <v>694</v>
      </c>
      <c r="I596" s="75">
        <v>39083</v>
      </c>
      <c r="J596" s="75">
        <v>42185</v>
      </c>
      <c r="K596" s="75" t="s">
        <v>255</v>
      </c>
      <c r="L596" s="76">
        <v>9195692.4499999993</v>
      </c>
      <c r="M596" s="76">
        <v>9195692.4499999993</v>
      </c>
      <c r="N596" s="76">
        <v>7816338.5800000001</v>
      </c>
    </row>
    <row r="597" spans="1:14" ht="67.5" x14ac:dyDescent="0.25">
      <c r="A597" s="70">
        <v>594</v>
      </c>
      <c r="B597" s="74" t="s">
        <v>2189</v>
      </c>
      <c r="C597" s="74" t="s">
        <v>695</v>
      </c>
      <c r="D597" s="74" t="s">
        <v>686</v>
      </c>
      <c r="E597" s="74" t="s">
        <v>57</v>
      </c>
      <c r="F597" s="74" t="s">
        <v>72</v>
      </c>
      <c r="G597" s="74" t="s">
        <v>687</v>
      </c>
      <c r="H597" s="74" t="s">
        <v>696</v>
      </c>
      <c r="I597" s="75">
        <v>39083</v>
      </c>
      <c r="J597" s="75">
        <v>42369</v>
      </c>
      <c r="K597" s="75" t="s">
        <v>255</v>
      </c>
      <c r="L597" s="76">
        <v>14191645.4</v>
      </c>
      <c r="M597" s="76">
        <v>14191645.4</v>
      </c>
      <c r="N597" s="76">
        <v>12062898.59</v>
      </c>
    </row>
    <row r="598" spans="1:14" ht="56.25" x14ac:dyDescent="0.25">
      <c r="A598" s="151">
        <v>595</v>
      </c>
      <c r="B598" s="74" t="s">
        <v>2190</v>
      </c>
      <c r="C598" s="74" t="s">
        <v>697</v>
      </c>
      <c r="D598" s="74" t="s">
        <v>698</v>
      </c>
      <c r="E598" s="74" t="s">
        <v>699</v>
      </c>
      <c r="F598" s="74" t="s">
        <v>246</v>
      </c>
      <c r="G598" s="74" t="s">
        <v>700</v>
      </c>
      <c r="H598" s="74" t="s">
        <v>701</v>
      </c>
      <c r="I598" s="75">
        <v>39083</v>
      </c>
      <c r="J598" s="75">
        <v>41455</v>
      </c>
      <c r="K598" s="75" t="s">
        <v>255</v>
      </c>
      <c r="L598" s="76">
        <v>2455034.96</v>
      </c>
      <c r="M598" s="76">
        <v>2454908</v>
      </c>
      <c r="N598" s="76">
        <v>2086671.8</v>
      </c>
    </row>
    <row r="599" spans="1:14" ht="78.75" x14ac:dyDescent="0.25">
      <c r="A599" s="70">
        <v>596</v>
      </c>
      <c r="B599" s="74" t="s">
        <v>2191</v>
      </c>
      <c r="C599" s="74" t="s">
        <v>702</v>
      </c>
      <c r="D599" s="74" t="s">
        <v>690</v>
      </c>
      <c r="E599" s="74" t="s">
        <v>57</v>
      </c>
      <c r="F599" s="74" t="s">
        <v>72</v>
      </c>
      <c r="G599" s="74" t="s">
        <v>691</v>
      </c>
      <c r="H599" s="74" t="s">
        <v>692</v>
      </c>
      <c r="I599" s="75">
        <v>39448</v>
      </c>
      <c r="J599" s="75">
        <v>40999</v>
      </c>
      <c r="K599" s="75" t="s">
        <v>260</v>
      </c>
      <c r="L599" s="76">
        <v>41648047.399999999</v>
      </c>
      <c r="M599" s="76">
        <v>41028047.399999999</v>
      </c>
      <c r="N599" s="76">
        <v>33126200</v>
      </c>
    </row>
    <row r="600" spans="1:14" ht="67.5" x14ac:dyDescent="0.25">
      <c r="A600" s="151">
        <v>597</v>
      </c>
      <c r="B600" s="74" t="s">
        <v>2192</v>
      </c>
      <c r="C600" s="74" t="s">
        <v>703</v>
      </c>
      <c r="D600" s="74" t="s">
        <v>326</v>
      </c>
      <c r="E600" s="74" t="s">
        <v>57</v>
      </c>
      <c r="F600" s="74" t="s">
        <v>72</v>
      </c>
      <c r="G600" s="74" t="s">
        <v>327</v>
      </c>
      <c r="H600" s="74" t="s">
        <v>328</v>
      </c>
      <c r="I600" s="75">
        <v>39083</v>
      </c>
      <c r="J600" s="75">
        <v>41698</v>
      </c>
      <c r="K600" s="75" t="s">
        <v>255</v>
      </c>
      <c r="L600" s="76">
        <v>10952393.57</v>
      </c>
      <c r="M600" s="76">
        <v>10951448.57</v>
      </c>
      <c r="N600" s="76">
        <v>9308731.2799999993</v>
      </c>
    </row>
    <row r="601" spans="1:14" ht="67.5" x14ac:dyDescent="0.25">
      <c r="A601" s="70">
        <v>598</v>
      </c>
      <c r="B601" s="74" t="s">
        <v>2193</v>
      </c>
      <c r="C601" s="74" t="s">
        <v>704</v>
      </c>
      <c r="D601" s="74" t="s">
        <v>705</v>
      </c>
      <c r="E601" s="74" t="s">
        <v>158</v>
      </c>
      <c r="F601" s="74" t="s">
        <v>337</v>
      </c>
      <c r="G601" s="74" t="s">
        <v>706</v>
      </c>
      <c r="H601" s="74" t="s">
        <v>707</v>
      </c>
      <c r="I601" s="75">
        <v>39083</v>
      </c>
      <c r="J601" s="75">
        <v>42338</v>
      </c>
      <c r="K601" s="75" t="s">
        <v>561</v>
      </c>
      <c r="L601" s="76">
        <v>4674761.01</v>
      </c>
      <c r="M601" s="76">
        <v>4674761.01</v>
      </c>
      <c r="N601" s="76">
        <v>3973546.85</v>
      </c>
    </row>
    <row r="602" spans="1:14" ht="67.5" x14ac:dyDescent="0.25">
      <c r="A602" s="151">
        <v>599</v>
      </c>
      <c r="B602" s="74" t="s">
        <v>2194</v>
      </c>
      <c r="C602" s="74" t="s">
        <v>708</v>
      </c>
      <c r="D602" s="74" t="s">
        <v>336</v>
      </c>
      <c r="E602" s="74" t="s">
        <v>158</v>
      </c>
      <c r="F602" s="74" t="s">
        <v>337</v>
      </c>
      <c r="G602" s="74" t="s">
        <v>338</v>
      </c>
      <c r="H602" s="74" t="s">
        <v>339</v>
      </c>
      <c r="I602" s="75">
        <v>39083</v>
      </c>
      <c r="J602" s="75">
        <v>40877</v>
      </c>
      <c r="K602" s="75" t="s">
        <v>255</v>
      </c>
      <c r="L602" s="76">
        <v>8852798.4600000009</v>
      </c>
      <c r="M602" s="76">
        <v>8852798.4600000009</v>
      </c>
      <c r="N602" s="76">
        <v>7524878.6900000004</v>
      </c>
    </row>
    <row r="603" spans="1:14" ht="56.25" x14ac:dyDescent="0.25">
      <c r="A603" s="70">
        <v>600</v>
      </c>
      <c r="B603" s="74" t="s">
        <v>2195</v>
      </c>
      <c r="C603" s="74" t="s">
        <v>709</v>
      </c>
      <c r="D603" s="74" t="s">
        <v>710</v>
      </c>
      <c r="E603" s="74" t="s">
        <v>162</v>
      </c>
      <c r="F603" s="74" t="s">
        <v>163</v>
      </c>
      <c r="G603" s="74" t="s">
        <v>711</v>
      </c>
      <c r="H603" s="74" t="s">
        <v>712</v>
      </c>
      <c r="I603" s="75">
        <v>39083</v>
      </c>
      <c r="J603" s="75">
        <v>41973</v>
      </c>
      <c r="K603" s="75" t="s">
        <v>260</v>
      </c>
      <c r="L603" s="76">
        <v>63539992.189999998</v>
      </c>
      <c r="M603" s="76">
        <v>51298300.149999999</v>
      </c>
      <c r="N603" s="76">
        <v>43603555.119999997</v>
      </c>
    </row>
    <row r="604" spans="1:14" ht="67.5" x14ac:dyDescent="0.25">
      <c r="A604" s="151">
        <v>601</v>
      </c>
      <c r="B604" s="74" t="s">
        <v>2196</v>
      </c>
      <c r="C604" s="74" t="s">
        <v>713</v>
      </c>
      <c r="D604" s="74" t="s">
        <v>714</v>
      </c>
      <c r="E604" s="74" t="s">
        <v>10</v>
      </c>
      <c r="F604" s="74" t="s">
        <v>127</v>
      </c>
      <c r="G604" s="74" t="s">
        <v>346</v>
      </c>
      <c r="H604" s="74" t="s">
        <v>628</v>
      </c>
      <c r="I604" s="75">
        <v>39083</v>
      </c>
      <c r="J604" s="75">
        <v>41943</v>
      </c>
      <c r="K604" s="75" t="s">
        <v>260</v>
      </c>
      <c r="L604" s="76">
        <v>33771460.060000002</v>
      </c>
      <c r="M604" s="76">
        <v>33711023.259999998</v>
      </c>
      <c r="N604" s="76">
        <v>28654369.719999999</v>
      </c>
    </row>
    <row r="605" spans="1:14" ht="56.25" x14ac:dyDescent="0.25">
      <c r="A605" s="70">
        <v>602</v>
      </c>
      <c r="B605" s="74" t="s">
        <v>2197</v>
      </c>
      <c r="C605" s="74" t="s">
        <v>715</v>
      </c>
      <c r="D605" s="74" t="s">
        <v>716</v>
      </c>
      <c r="E605" s="74" t="s">
        <v>57</v>
      </c>
      <c r="F605" s="74" t="s">
        <v>72</v>
      </c>
      <c r="G605" s="74" t="s">
        <v>717</v>
      </c>
      <c r="H605" s="74" t="s">
        <v>718</v>
      </c>
      <c r="I605" s="75">
        <v>39083</v>
      </c>
      <c r="J605" s="75">
        <v>40633</v>
      </c>
      <c r="K605" s="75" t="s">
        <v>255</v>
      </c>
      <c r="L605" s="76">
        <v>4423487.26</v>
      </c>
      <c r="M605" s="76">
        <v>4423487.26</v>
      </c>
      <c r="N605" s="76">
        <v>3759964.17</v>
      </c>
    </row>
    <row r="606" spans="1:14" ht="45" x14ac:dyDescent="0.25">
      <c r="A606" s="151">
        <v>603</v>
      </c>
      <c r="B606" s="74" t="s">
        <v>2198</v>
      </c>
      <c r="C606" s="74" t="s">
        <v>719</v>
      </c>
      <c r="D606" s="74" t="s">
        <v>720</v>
      </c>
      <c r="E606" s="74" t="s">
        <v>57</v>
      </c>
      <c r="F606" s="74" t="s">
        <v>72</v>
      </c>
      <c r="G606" s="74" t="s">
        <v>721</v>
      </c>
      <c r="H606" s="74" t="s">
        <v>722</v>
      </c>
      <c r="I606" s="75">
        <v>39356</v>
      </c>
      <c r="J606" s="75">
        <v>41517</v>
      </c>
      <c r="K606" s="75" t="s">
        <v>260</v>
      </c>
      <c r="L606" s="76">
        <v>69000000</v>
      </c>
      <c r="M606" s="76">
        <v>69000000</v>
      </c>
      <c r="N606" s="76">
        <v>58650000</v>
      </c>
    </row>
    <row r="607" spans="1:14" ht="67.5" x14ac:dyDescent="0.25">
      <c r="A607" s="70">
        <v>604</v>
      </c>
      <c r="B607" s="74" t="s">
        <v>2199</v>
      </c>
      <c r="C607" s="74" t="s">
        <v>723</v>
      </c>
      <c r="D607" s="74" t="s">
        <v>724</v>
      </c>
      <c r="E607" s="74" t="s">
        <v>67</v>
      </c>
      <c r="F607" s="74" t="s">
        <v>725</v>
      </c>
      <c r="G607" s="74" t="s">
        <v>726</v>
      </c>
      <c r="H607" s="74" t="s">
        <v>727</v>
      </c>
      <c r="I607" s="75">
        <v>39083</v>
      </c>
      <c r="J607" s="75">
        <v>41943</v>
      </c>
      <c r="K607" s="75" t="s">
        <v>255</v>
      </c>
      <c r="L607" s="76">
        <v>12000000</v>
      </c>
      <c r="M607" s="76">
        <v>12000000</v>
      </c>
      <c r="N607" s="76">
        <v>10200000</v>
      </c>
    </row>
    <row r="608" spans="1:14" ht="78.75" x14ac:dyDescent="0.25">
      <c r="A608" s="151">
        <v>605</v>
      </c>
      <c r="B608" s="74" t="s">
        <v>2200</v>
      </c>
      <c r="C608" s="74" t="s">
        <v>728</v>
      </c>
      <c r="D608" s="74" t="s">
        <v>729</v>
      </c>
      <c r="E608" s="74" t="s">
        <v>86</v>
      </c>
      <c r="F608" s="74" t="s">
        <v>287</v>
      </c>
      <c r="G608" s="74" t="s">
        <v>730</v>
      </c>
      <c r="H608" s="74" t="s">
        <v>731</v>
      </c>
      <c r="I608" s="75">
        <v>39083</v>
      </c>
      <c r="J608" s="75">
        <v>42369</v>
      </c>
      <c r="K608" s="75" t="s">
        <v>260</v>
      </c>
      <c r="L608" s="76">
        <v>101021559.48</v>
      </c>
      <c r="M608" s="76">
        <v>99865645.760000005</v>
      </c>
      <c r="N608" s="76">
        <v>84885798.890000001</v>
      </c>
    </row>
    <row r="609" spans="1:14" ht="67.5" x14ac:dyDescent="0.25">
      <c r="A609" s="70">
        <v>606</v>
      </c>
      <c r="B609" s="74" t="s">
        <v>2201</v>
      </c>
      <c r="C609" s="74" t="s">
        <v>732</v>
      </c>
      <c r="D609" s="74" t="s">
        <v>716</v>
      </c>
      <c r="E609" s="74" t="s">
        <v>57</v>
      </c>
      <c r="F609" s="74" t="s">
        <v>72</v>
      </c>
      <c r="G609" s="74" t="s">
        <v>717</v>
      </c>
      <c r="H609" s="74" t="s">
        <v>718</v>
      </c>
      <c r="I609" s="75">
        <v>39083</v>
      </c>
      <c r="J609" s="75">
        <v>40633</v>
      </c>
      <c r="K609" s="75" t="s">
        <v>255</v>
      </c>
      <c r="L609" s="76">
        <v>3836086.54</v>
      </c>
      <c r="M609" s="76">
        <v>3836086.54</v>
      </c>
      <c r="N609" s="76">
        <v>3260673.55</v>
      </c>
    </row>
    <row r="610" spans="1:14" ht="67.5" x14ac:dyDescent="0.25">
      <c r="A610" s="151">
        <v>607</v>
      </c>
      <c r="B610" s="74" t="s">
        <v>2202</v>
      </c>
      <c r="C610" s="74" t="s">
        <v>733</v>
      </c>
      <c r="D610" s="74" t="s">
        <v>734</v>
      </c>
      <c r="E610" s="74" t="s">
        <v>57</v>
      </c>
      <c r="F610" s="74" t="s">
        <v>72</v>
      </c>
      <c r="G610" s="74" t="s">
        <v>735</v>
      </c>
      <c r="H610" s="74" t="s">
        <v>736</v>
      </c>
      <c r="I610" s="75">
        <v>39083</v>
      </c>
      <c r="J610" s="75">
        <v>41670</v>
      </c>
      <c r="K610" s="75" t="s">
        <v>255</v>
      </c>
      <c r="L610" s="76">
        <v>2751624</v>
      </c>
      <c r="M610" s="76">
        <v>2751624</v>
      </c>
      <c r="N610" s="76">
        <v>2338880.4</v>
      </c>
    </row>
    <row r="611" spans="1:14" ht="67.5" x14ac:dyDescent="0.25">
      <c r="A611" s="70">
        <v>608</v>
      </c>
      <c r="B611" s="74" t="s">
        <v>2203</v>
      </c>
      <c r="C611" s="74" t="s">
        <v>737</v>
      </c>
      <c r="D611" s="74" t="s">
        <v>286</v>
      </c>
      <c r="E611" s="74" t="s">
        <v>86</v>
      </c>
      <c r="F611" s="74" t="s">
        <v>287</v>
      </c>
      <c r="G611" s="74" t="s">
        <v>288</v>
      </c>
      <c r="H611" s="74" t="s">
        <v>289</v>
      </c>
      <c r="I611" s="75">
        <v>39083</v>
      </c>
      <c r="J611" s="75">
        <v>40574</v>
      </c>
      <c r="K611" s="75" t="s">
        <v>260</v>
      </c>
      <c r="L611" s="76">
        <v>9886019.3499999996</v>
      </c>
      <c r="M611" s="76">
        <v>9876019.3499999996</v>
      </c>
      <c r="N611" s="76">
        <v>8394616.4399999995</v>
      </c>
    </row>
    <row r="612" spans="1:14" ht="90" x14ac:dyDescent="0.25">
      <c r="A612" s="151">
        <v>609</v>
      </c>
      <c r="B612" s="74" t="s">
        <v>2204</v>
      </c>
      <c r="C612" s="74" t="s">
        <v>738</v>
      </c>
      <c r="D612" s="74" t="s">
        <v>739</v>
      </c>
      <c r="E612" s="74" t="s">
        <v>81</v>
      </c>
      <c r="F612" s="74" t="s">
        <v>167</v>
      </c>
      <c r="G612" s="74" t="s">
        <v>740</v>
      </c>
      <c r="H612" s="74" t="s">
        <v>741</v>
      </c>
      <c r="I612" s="75">
        <v>39083</v>
      </c>
      <c r="J612" s="75">
        <v>42369</v>
      </c>
      <c r="K612" s="75" t="s">
        <v>260</v>
      </c>
      <c r="L612" s="76">
        <v>27280780</v>
      </c>
      <c r="M612" s="76">
        <v>27129550</v>
      </c>
      <c r="N612" s="76">
        <v>23060117.5</v>
      </c>
    </row>
    <row r="613" spans="1:14" ht="67.5" x14ac:dyDescent="0.25">
      <c r="A613" s="70">
        <v>610</v>
      </c>
      <c r="B613" s="74" t="s">
        <v>2205</v>
      </c>
      <c r="C613" s="74" t="s">
        <v>742</v>
      </c>
      <c r="D613" s="74" t="s">
        <v>743</v>
      </c>
      <c r="E613" s="74" t="s">
        <v>57</v>
      </c>
      <c r="F613" s="74" t="s">
        <v>72</v>
      </c>
      <c r="G613" s="74" t="s">
        <v>744</v>
      </c>
      <c r="H613" s="74" t="s">
        <v>745</v>
      </c>
      <c r="I613" s="75">
        <v>39083</v>
      </c>
      <c r="J613" s="75">
        <v>40543</v>
      </c>
      <c r="K613" s="75" t="s">
        <v>255</v>
      </c>
      <c r="L613" s="76">
        <v>1928500</v>
      </c>
      <c r="M613" s="76">
        <v>1924479.79</v>
      </c>
      <c r="N613" s="76">
        <v>1635807.82</v>
      </c>
    </row>
    <row r="614" spans="1:14" ht="56.25" x14ac:dyDescent="0.25">
      <c r="A614" s="151">
        <v>611</v>
      </c>
      <c r="B614" s="74" t="s">
        <v>2206</v>
      </c>
      <c r="C614" s="74" t="s">
        <v>746</v>
      </c>
      <c r="D614" s="74" t="s">
        <v>747</v>
      </c>
      <c r="E614" s="74" t="s">
        <v>86</v>
      </c>
      <c r="F614" s="74" t="s">
        <v>287</v>
      </c>
      <c r="G614" s="74" t="s">
        <v>730</v>
      </c>
      <c r="H614" s="74" t="s">
        <v>748</v>
      </c>
      <c r="I614" s="75">
        <v>39083</v>
      </c>
      <c r="J614" s="75">
        <v>40663</v>
      </c>
      <c r="K614" s="75" t="s">
        <v>255</v>
      </c>
      <c r="L614" s="76">
        <v>5521600</v>
      </c>
      <c r="M614" s="76">
        <v>5521600</v>
      </c>
      <c r="N614" s="76">
        <v>4693360</v>
      </c>
    </row>
    <row r="615" spans="1:14" ht="56.25" x14ac:dyDescent="0.25">
      <c r="A615" s="70">
        <v>612</v>
      </c>
      <c r="B615" s="74" t="s">
        <v>2207</v>
      </c>
      <c r="C615" s="74" t="s">
        <v>749</v>
      </c>
      <c r="D615" s="74" t="s">
        <v>750</v>
      </c>
      <c r="E615" s="74" t="s">
        <v>67</v>
      </c>
      <c r="F615" s="74" t="s">
        <v>237</v>
      </c>
      <c r="G615" s="74" t="s">
        <v>751</v>
      </c>
      <c r="H615" s="74" t="s">
        <v>752</v>
      </c>
      <c r="I615" s="75">
        <v>39083</v>
      </c>
      <c r="J615" s="75">
        <v>42369</v>
      </c>
      <c r="K615" s="75" t="s">
        <v>260</v>
      </c>
      <c r="L615" s="76">
        <v>12842189.460000001</v>
      </c>
      <c r="M615" s="76">
        <v>9534146.5199999996</v>
      </c>
      <c r="N615" s="76">
        <v>8104024.54</v>
      </c>
    </row>
    <row r="616" spans="1:14" ht="67.5" x14ac:dyDescent="0.25">
      <c r="A616" s="151">
        <v>613</v>
      </c>
      <c r="B616" s="74" t="s">
        <v>2208</v>
      </c>
      <c r="C616" s="74" t="s">
        <v>753</v>
      </c>
      <c r="D616" s="74" t="s">
        <v>754</v>
      </c>
      <c r="E616" s="74" t="s">
        <v>162</v>
      </c>
      <c r="F616" s="74" t="s">
        <v>755</v>
      </c>
      <c r="G616" s="74" t="s">
        <v>756</v>
      </c>
      <c r="H616" s="74" t="s">
        <v>757</v>
      </c>
      <c r="I616" s="75">
        <v>39083</v>
      </c>
      <c r="J616" s="75">
        <v>40543</v>
      </c>
      <c r="K616" s="75" t="s">
        <v>255</v>
      </c>
      <c r="L616" s="76">
        <v>4651537.9800000004</v>
      </c>
      <c r="M616" s="76">
        <v>4651537.9800000004</v>
      </c>
      <c r="N616" s="76">
        <v>3953807.28</v>
      </c>
    </row>
    <row r="617" spans="1:14" ht="56.25" x14ac:dyDescent="0.25">
      <c r="A617" s="70">
        <v>614</v>
      </c>
      <c r="B617" s="74" t="s">
        <v>2209</v>
      </c>
      <c r="C617" s="74" t="s">
        <v>758</v>
      </c>
      <c r="D617" s="74" t="s">
        <v>759</v>
      </c>
      <c r="E617" s="74" t="s">
        <v>67</v>
      </c>
      <c r="F617" s="74" t="s">
        <v>237</v>
      </c>
      <c r="G617" s="74" t="s">
        <v>760</v>
      </c>
      <c r="H617" s="74" t="s">
        <v>761</v>
      </c>
      <c r="I617" s="75">
        <v>39083</v>
      </c>
      <c r="J617" s="75">
        <v>41060</v>
      </c>
      <c r="K617" s="75" t="s">
        <v>260</v>
      </c>
      <c r="L617" s="76">
        <v>8089297.8399999999</v>
      </c>
      <c r="M617" s="76">
        <v>8089297.8399999999</v>
      </c>
      <c r="N617" s="76">
        <v>6875903.1600000001</v>
      </c>
    </row>
    <row r="618" spans="1:14" ht="78.75" x14ac:dyDescent="0.25">
      <c r="A618" s="151">
        <v>615</v>
      </c>
      <c r="B618" s="74" t="s">
        <v>2210</v>
      </c>
      <c r="C618" s="74" t="s">
        <v>762</v>
      </c>
      <c r="D618" s="74" t="s">
        <v>763</v>
      </c>
      <c r="E618" s="74" t="s">
        <v>171</v>
      </c>
      <c r="F618" s="74" t="s">
        <v>670</v>
      </c>
      <c r="G618" s="74" t="s">
        <v>671</v>
      </c>
      <c r="H618" s="74" t="s">
        <v>764</v>
      </c>
      <c r="I618" s="75">
        <v>39083</v>
      </c>
      <c r="J618" s="75">
        <v>40602</v>
      </c>
      <c r="K618" s="75" t="s">
        <v>255</v>
      </c>
      <c r="L618" s="76">
        <v>9989721.4600000009</v>
      </c>
      <c r="M618" s="76">
        <v>9988501.4600000009</v>
      </c>
      <c r="N618" s="76">
        <v>8490226.2400000002</v>
      </c>
    </row>
    <row r="619" spans="1:14" ht="56.25" x14ac:dyDescent="0.25">
      <c r="A619" s="70">
        <v>616</v>
      </c>
      <c r="B619" s="74" t="s">
        <v>2211</v>
      </c>
      <c r="C619" s="74" t="s">
        <v>765</v>
      </c>
      <c r="D619" s="74" t="s">
        <v>766</v>
      </c>
      <c r="E619" s="74" t="s">
        <v>67</v>
      </c>
      <c r="F619" s="74" t="s">
        <v>725</v>
      </c>
      <c r="G619" s="74" t="s">
        <v>726</v>
      </c>
      <c r="H619" s="74" t="s">
        <v>727</v>
      </c>
      <c r="I619" s="75">
        <v>39083</v>
      </c>
      <c r="J619" s="75">
        <v>40574</v>
      </c>
      <c r="K619" s="75" t="s">
        <v>255</v>
      </c>
      <c r="L619" s="76">
        <v>9999761</v>
      </c>
      <c r="M619" s="76">
        <v>9929261</v>
      </c>
      <c r="N619" s="76">
        <v>8439871.8499999996</v>
      </c>
    </row>
    <row r="620" spans="1:14" ht="78.75" x14ac:dyDescent="0.25">
      <c r="A620" s="151">
        <v>617</v>
      </c>
      <c r="B620" s="74" t="s">
        <v>2212</v>
      </c>
      <c r="C620" s="74" t="s">
        <v>767</v>
      </c>
      <c r="D620" s="74" t="s">
        <v>768</v>
      </c>
      <c r="E620" s="74" t="s">
        <v>57</v>
      </c>
      <c r="F620" s="74" t="s">
        <v>656</v>
      </c>
      <c r="G620" s="74" t="s">
        <v>657</v>
      </c>
      <c r="H620" s="74" t="s">
        <v>769</v>
      </c>
      <c r="I620" s="75">
        <v>39083</v>
      </c>
      <c r="J620" s="75">
        <v>41882</v>
      </c>
      <c r="K620" s="75" t="s">
        <v>561</v>
      </c>
      <c r="L620" s="76">
        <v>14758966.49</v>
      </c>
      <c r="M620" s="76">
        <v>9968407.1099999994</v>
      </c>
      <c r="N620" s="76">
        <v>8473146.0199999996</v>
      </c>
    </row>
    <row r="621" spans="1:14" ht="67.5" x14ac:dyDescent="0.25">
      <c r="A621" s="70">
        <v>618</v>
      </c>
      <c r="B621" s="74" t="s">
        <v>2213</v>
      </c>
      <c r="C621" s="74" t="s">
        <v>770</v>
      </c>
      <c r="D621" s="74" t="s">
        <v>771</v>
      </c>
      <c r="E621" s="74" t="s">
        <v>91</v>
      </c>
      <c r="F621" s="74" t="s">
        <v>151</v>
      </c>
      <c r="G621" s="74" t="s">
        <v>772</v>
      </c>
      <c r="H621" s="74" t="s">
        <v>773</v>
      </c>
      <c r="I621" s="75">
        <v>39083</v>
      </c>
      <c r="J621" s="75">
        <v>40451</v>
      </c>
      <c r="K621" s="75" t="s">
        <v>255</v>
      </c>
      <c r="L621" s="76">
        <v>9825530.4000000004</v>
      </c>
      <c r="M621" s="76">
        <v>9825530.4000000004</v>
      </c>
      <c r="N621" s="76">
        <v>8351700.8399999999</v>
      </c>
    </row>
    <row r="622" spans="1:14" ht="78.75" x14ac:dyDescent="0.25">
      <c r="A622" s="151">
        <v>619</v>
      </c>
      <c r="B622" s="74" t="s">
        <v>2214</v>
      </c>
      <c r="C622" s="74" t="s">
        <v>774</v>
      </c>
      <c r="D622" s="74" t="s">
        <v>775</v>
      </c>
      <c r="E622" s="74" t="s">
        <v>91</v>
      </c>
      <c r="F622" s="74" t="s">
        <v>151</v>
      </c>
      <c r="G622" s="74" t="s">
        <v>776</v>
      </c>
      <c r="H622" s="74" t="s">
        <v>777</v>
      </c>
      <c r="I622" s="75">
        <v>39083</v>
      </c>
      <c r="J622" s="75">
        <v>40724</v>
      </c>
      <c r="K622" s="75" t="s">
        <v>260</v>
      </c>
      <c r="L622" s="76">
        <v>9998000</v>
      </c>
      <c r="M622" s="76">
        <v>9998000</v>
      </c>
      <c r="N622" s="76">
        <v>8498300</v>
      </c>
    </row>
    <row r="623" spans="1:14" ht="56.25" x14ac:dyDescent="0.25">
      <c r="A623" s="70">
        <v>620</v>
      </c>
      <c r="B623" s="74" t="s">
        <v>2215</v>
      </c>
      <c r="C623" s="74" t="s">
        <v>778</v>
      </c>
      <c r="D623" s="74" t="s">
        <v>714</v>
      </c>
      <c r="E623" s="74" t="s">
        <v>10</v>
      </c>
      <c r="F623" s="74" t="s">
        <v>127</v>
      </c>
      <c r="G623" s="74" t="s">
        <v>346</v>
      </c>
      <c r="H623" s="74" t="s">
        <v>628</v>
      </c>
      <c r="I623" s="75">
        <v>39083</v>
      </c>
      <c r="J623" s="75">
        <v>40999</v>
      </c>
      <c r="K623" s="75" t="s">
        <v>260</v>
      </c>
      <c r="L623" s="76">
        <v>10427660.029999999</v>
      </c>
      <c r="M623" s="76">
        <v>10000000</v>
      </c>
      <c r="N623" s="76">
        <v>8500000</v>
      </c>
    </row>
    <row r="624" spans="1:14" ht="67.5" x14ac:dyDescent="0.25">
      <c r="A624" s="151">
        <v>621</v>
      </c>
      <c r="B624" s="74" t="s">
        <v>2216</v>
      </c>
      <c r="C624" s="74" t="s">
        <v>779</v>
      </c>
      <c r="D624" s="74" t="s">
        <v>345</v>
      </c>
      <c r="E624" s="74" t="s">
        <v>10</v>
      </c>
      <c r="F624" s="74" t="s">
        <v>127</v>
      </c>
      <c r="G624" s="74" t="s">
        <v>346</v>
      </c>
      <c r="H624" s="74" t="s">
        <v>628</v>
      </c>
      <c r="I624" s="75">
        <v>39083</v>
      </c>
      <c r="J624" s="75">
        <v>41547</v>
      </c>
      <c r="K624" s="75" t="s">
        <v>260</v>
      </c>
      <c r="L624" s="76">
        <v>14020771.939999999</v>
      </c>
      <c r="M624" s="76">
        <v>9775655.8800000008</v>
      </c>
      <c r="N624" s="76">
        <v>8309307.4900000002</v>
      </c>
    </row>
    <row r="625" spans="1:14" ht="67.5" x14ac:dyDescent="0.25">
      <c r="A625" s="70">
        <v>622</v>
      </c>
      <c r="B625" s="74" t="s">
        <v>2217</v>
      </c>
      <c r="C625" s="74" t="s">
        <v>780</v>
      </c>
      <c r="D625" s="74" t="s">
        <v>781</v>
      </c>
      <c r="E625" s="74" t="s">
        <v>10</v>
      </c>
      <c r="F625" s="74" t="s">
        <v>127</v>
      </c>
      <c r="G625" s="74" t="s">
        <v>782</v>
      </c>
      <c r="H625" s="74" t="s">
        <v>783</v>
      </c>
      <c r="I625" s="75">
        <v>39083</v>
      </c>
      <c r="J625" s="75">
        <v>40574</v>
      </c>
      <c r="K625" s="75" t="s">
        <v>255</v>
      </c>
      <c r="L625" s="76">
        <v>3913302</v>
      </c>
      <c r="M625" s="76">
        <v>3913302</v>
      </c>
      <c r="N625" s="76">
        <v>3326306.7</v>
      </c>
    </row>
    <row r="626" spans="1:14" ht="67.5" x14ac:dyDescent="0.25">
      <c r="A626" s="151">
        <v>623</v>
      </c>
      <c r="B626" s="74" t="s">
        <v>2218</v>
      </c>
      <c r="C626" s="74" t="s">
        <v>784</v>
      </c>
      <c r="D626" s="74" t="s">
        <v>785</v>
      </c>
      <c r="E626" s="74" t="s">
        <v>38</v>
      </c>
      <c r="F626" s="74" t="s">
        <v>44</v>
      </c>
      <c r="G626" s="74" t="s">
        <v>330</v>
      </c>
      <c r="H626" s="74" t="s">
        <v>331</v>
      </c>
      <c r="I626" s="75">
        <v>39083</v>
      </c>
      <c r="J626" s="75">
        <v>41881</v>
      </c>
      <c r="K626" s="75" t="s">
        <v>561</v>
      </c>
      <c r="L626" s="76">
        <v>7044105.5999999996</v>
      </c>
      <c r="M626" s="76">
        <v>7044105.5999999996</v>
      </c>
      <c r="N626" s="76">
        <v>5987489.75</v>
      </c>
    </row>
    <row r="627" spans="1:14" ht="90.75" customHeight="1" x14ac:dyDescent="0.25">
      <c r="A627" s="70">
        <v>624</v>
      </c>
      <c r="B627" s="74" t="s">
        <v>2219</v>
      </c>
      <c r="C627" s="74" t="s">
        <v>786</v>
      </c>
      <c r="D627" s="74" t="s">
        <v>329</v>
      </c>
      <c r="E627" s="74" t="s">
        <v>38</v>
      </c>
      <c r="F627" s="74" t="s">
        <v>44</v>
      </c>
      <c r="G627" s="74" t="s">
        <v>330</v>
      </c>
      <c r="H627" s="74" t="s">
        <v>331</v>
      </c>
      <c r="I627" s="75">
        <v>39083</v>
      </c>
      <c r="J627" s="75">
        <v>41639</v>
      </c>
      <c r="K627" s="75" t="s">
        <v>255</v>
      </c>
      <c r="L627" s="76">
        <v>6570585.9000000004</v>
      </c>
      <c r="M627" s="76">
        <v>6570585.9000000004</v>
      </c>
      <c r="N627" s="76">
        <v>5584998.0099999998</v>
      </c>
    </row>
    <row r="628" spans="1:14" ht="78.75" x14ac:dyDescent="0.25">
      <c r="A628" s="151">
        <v>625</v>
      </c>
      <c r="B628" s="74" t="s">
        <v>2220</v>
      </c>
      <c r="C628" s="74" t="s">
        <v>787</v>
      </c>
      <c r="D628" s="74" t="s">
        <v>788</v>
      </c>
      <c r="E628" s="74" t="s">
        <v>261</v>
      </c>
      <c r="F628" s="74" t="s">
        <v>789</v>
      </c>
      <c r="G628" s="74" t="s">
        <v>790</v>
      </c>
      <c r="H628" s="74" t="s">
        <v>791</v>
      </c>
      <c r="I628" s="75">
        <v>39083</v>
      </c>
      <c r="J628" s="75">
        <v>40816</v>
      </c>
      <c r="K628" s="75" t="s">
        <v>255</v>
      </c>
      <c r="L628" s="76">
        <v>1538347</v>
      </c>
      <c r="M628" s="76">
        <v>1538347</v>
      </c>
      <c r="N628" s="76">
        <v>1307594.95</v>
      </c>
    </row>
    <row r="629" spans="1:14" ht="67.5" x14ac:dyDescent="0.25">
      <c r="A629" s="70">
        <v>626</v>
      </c>
      <c r="B629" s="74" t="s">
        <v>2221</v>
      </c>
      <c r="C629" s="74" t="s">
        <v>792</v>
      </c>
      <c r="D629" s="74" t="s">
        <v>690</v>
      </c>
      <c r="E629" s="74" t="s">
        <v>57</v>
      </c>
      <c r="F629" s="74" t="s">
        <v>72</v>
      </c>
      <c r="G629" s="74" t="s">
        <v>691</v>
      </c>
      <c r="H629" s="74" t="s">
        <v>692</v>
      </c>
      <c r="I629" s="75">
        <v>39083</v>
      </c>
      <c r="J629" s="75">
        <v>40939</v>
      </c>
      <c r="K629" s="75" t="s">
        <v>255</v>
      </c>
      <c r="L629" s="76">
        <v>9033300</v>
      </c>
      <c r="M629" s="76">
        <v>9015000</v>
      </c>
      <c r="N629" s="76">
        <v>7662750</v>
      </c>
    </row>
    <row r="630" spans="1:14" ht="67.5" x14ac:dyDescent="0.25">
      <c r="A630" s="151">
        <v>627</v>
      </c>
      <c r="B630" s="74" t="s">
        <v>2222</v>
      </c>
      <c r="C630" s="74" t="s">
        <v>793</v>
      </c>
      <c r="D630" s="74" t="s">
        <v>794</v>
      </c>
      <c r="E630" s="74" t="s">
        <v>145</v>
      </c>
      <c r="F630" s="74" t="s">
        <v>257</v>
      </c>
      <c r="G630" s="74" t="s">
        <v>795</v>
      </c>
      <c r="H630" s="74" t="s">
        <v>796</v>
      </c>
      <c r="I630" s="75">
        <v>39083</v>
      </c>
      <c r="J630" s="75">
        <v>41851</v>
      </c>
      <c r="K630" s="75" t="s">
        <v>260</v>
      </c>
      <c r="L630" s="76">
        <v>4966363.26</v>
      </c>
      <c r="M630" s="76">
        <v>2764938.55</v>
      </c>
      <c r="N630" s="76">
        <v>2350197.7400000002</v>
      </c>
    </row>
    <row r="631" spans="1:14" ht="67.5" x14ac:dyDescent="0.25">
      <c r="A631" s="70">
        <v>628</v>
      </c>
      <c r="B631" s="74" t="s">
        <v>2223</v>
      </c>
      <c r="C631" s="74" t="s">
        <v>797</v>
      </c>
      <c r="D631" s="74" t="s">
        <v>798</v>
      </c>
      <c r="E631" s="74" t="s">
        <v>81</v>
      </c>
      <c r="F631" s="74" t="s">
        <v>167</v>
      </c>
      <c r="G631" s="74" t="s">
        <v>799</v>
      </c>
      <c r="H631" s="74" t="s">
        <v>800</v>
      </c>
      <c r="I631" s="75">
        <v>39083</v>
      </c>
      <c r="J631" s="75">
        <v>40543</v>
      </c>
      <c r="K631" s="75" t="s">
        <v>255</v>
      </c>
      <c r="L631" s="76">
        <v>5145690</v>
      </c>
      <c r="M631" s="76">
        <v>5145690</v>
      </c>
      <c r="N631" s="76">
        <v>4373836.5</v>
      </c>
    </row>
    <row r="632" spans="1:14" ht="78.75" x14ac:dyDescent="0.25">
      <c r="A632" s="151">
        <v>629</v>
      </c>
      <c r="B632" s="74" t="s">
        <v>2224</v>
      </c>
      <c r="C632" s="74" t="s">
        <v>801</v>
      </c>
      <c r="D632" s="74" t="s">
        <v>802</v>
      </c>
      <c r="E632" s="74" t="s">
        <v>57</v>
      </c>
      <c r="F632" s="74" t="s">
        <v>72</v>
      </c>
      <c r="G632" s="74" t="s">
        <v>100</v>
      </c>
      <c r="H632" s="74" t="s">
        <v>803</v>
      </c>
      <c r="I632" s="75">
        <v>39083</v>
      </c>
      <c r="J632" s="75">
        <v>41820</v>
      </c>
      <c r="K632" s="75" t="s">
        <v>260</v>
      </c>
      <c r="L632" s="76">
        <v>9994008.3000000007</v>
      </c>
      <c r="M632" s="76">
        <v>9994008.3000000007</v>
      </c>
      <c r="N632" s="76">
        <v>8494907.0500000007</v>
      </c>
    </row>
    <row r="633" spans="1:14" ht="67.5" x14ac:dyDescent="0.25">
      <c r="A633" s="70">
        <v>630</v>
      </c>
      <c r="B633" s="74" t="s">
        <v>2225</v>
      </c>
      <c r="C633" s="74" t="s">
        <v>804</v>
      </c>
      <c r="D633" s="74" t="s">
        <v>802</v>
      </c>
      <c r="E633" s="74" t="s">
        <v>57</v>
      </c>
      <c r="F633" s="74" t="s">
        <v>72</v>
      </c>
      <c r="G633" s="74" t="s">
        <v>100</v>
      </c>
      <c r="H633" s="74" t="s">
        <v>803</v>
      </c>
      <c r="I633" s="75">
        <v>39083</v>
      </c>
      <c r="J633" s="75">
        <v>41639</v>
      </c>
      <c r="K633" s="75" t="s">
        <v>255</v>
      </c>
      <c r="L633" s="76">
        <v>1242412.19</v>
      </c>
      <c r="M633" s="76">
        <v>1205582.08</v>
      </c>
      <c r="N633" s="76">
        <v>1024744.76</v>
      </c>
    </row>
    <row r="634" spans="1:14" ht="90" x14ac:dyDescent="0.25">
      <c r="A634" s="151">
        <v>631</v>
      </c>
      <c r="B634" s="74" t="s">
        <v>2226</v>
      </c>
      <c r="C634" s="74" t="s">
        <v>805</v>
      </c>
      <c r="D634" s="74" t="s">
        <v>806</v>
      </c>
      <c r="E634" s="74" t="s">
        <v>81</v>
      </c>
      <c r="F634" s="74" t="s">
        <v>167</v>
      </c>
      <c r="G634" s="74" t="s">
        <v>807</v>
      </c>
      <c r="H634" s="74" t="s">
        <v>808</v>
      </c>
      <c r="I634" s="75">
        <v>39083</v>
      </c>
      <c r="J634" s="75">
        <v>41090</v>
      </c>
      <c r="K634" s="75" t="s">
        <v>260</v>
      </c>
      <c r="L634" s="76">
        <v>10039690.15</v>
      </c>
      <c r="M634" s="76">
        <v>10000000</v>
      </c>
      <c r="N634" s="76">
        <v>8500000</v>
      </c>
    </row>
    <row r="635" spans="1:14" ht="45" x14ac:dyDescent="0.25">
      <c r="A635" s="70">
        <v>632</v>
      </c>
      <c r="B635" s="74" t="s">
        <v>2227</v>
      </c>
      <c r="C635" s="74" t="s">
        <v>809</v>
      </c>
      <c r="D635" s="74" t="s">
        <v>810</v>
      </c>
      <c r="E635" s="74" t="s">
        <v>86</v>
      </c>
      <c r="F635" s="74" t="s">
        <v>811</v>
      </c>
      <c r="G635" s="74" t="s">
        <v>96</v>
      </c>
      <c r="H635" s="74" t="s">
        <v>812</v>
      </c>
      <c r="I635" s="75">
        <v>39083</v>
      </c>
      <c r="J635" s="75">
        <v>41670</v>
      </c>
      <c r="K635" s="75" t="s">
        <v>255</v>
      </c>
      <c r="L635" s="76">
        <v>3079008.17</v>
      </c>
      <c r="M635" s="76">
        <v>3079008.17</v>
      </c>
      <c r="N635" s="76">
        <v>2617156.94</v>
      </c>
    </row>
    <row r="636" spans="1:14" ht="67.5" x14ac:dyDescent="0.25">
      <c r="A636" s="151">
        <v>633</v>
      </c>
      <c r="B636" s="74" t="s">
        <v>2228</v>
      </c>
      <c r="C636" s="74" t="s">
        <v>813</v>
      </c>
      <c r="D636" s="74" t="s">
        <v>342</v>
      </c>
      <c r="E636" s="74" t="s">
        <v>67</v>
      </c>
      <c r="F636" s="74" t="s">
        <v>237</v>
      </c>
      <c r="G636" s="74" t="s">
        <v>343</v>
      </c>
      <c r="H636" s="74" t="s">
        <v>344</v>
      </c>
      <c r="I636" s="75">
        <v>39083</v>
      </c>
      <c r="J636" s="75">
        <v>40633</v>
      </c>
      <c r="K636" s="75" t="s">
        <v>260</v>
      </c>
      <c r="L636" s="76">
        <v>7224699.75</v>
      </c>
      <c r="M636" s="76">
        <v>7212005.6500000004</v>
      </c>
      <c r="N636" s="76">
        <v>6130204.7999999998</v>
      </c>
    </row>
    <row r="637" spans="1:14" ht="67.5" x14ac:dyDescent="0.25">
      <c r="A637" s="70">
        <v>634</v>
      </c>
      <c r="B637" s="74" t="s">
        <v>2229</v>
      </c>
      <c r="C637" s="74" t="s">
        <v>814</v>
      </c>
      <c r="D637" s="74" t="s">
        <v>669</v>
      </c>
      <c r="E637" s="74" t="s">
        <v>171</v>
      </c>
      <c r="F637" s="74" t="s">
        <v>670</v>
      </c>
      <c r="G637" s="74" t="s">
        <v>671</v>
      </c>
      <c r="H637" s="74" t="s">
        <v>815</v>
      </c>
      <c r="I637" s="75">
        <v>39083</v>
      </c>
      <c r="J637" s="75">
        <v>40693</v>
      </c>
      <c r="K637" s="75" t="s">
        <v>255</v>
      </c>
      <c r="L637" s="76">
        <v>9975340</v>
      </c>
      <c r="M637" s="76">
        <v>9975340</v>
      </c>
      <c r="N637" s="76">
        <v>8479039</v>
      </c>
    </row>
    <row r="638" spans="1:14" ht="67.5" x14ac:dyDescent="0.25">
      <c r="A638" s="151">
        <v>635</v>
      </c>
      <c r="B638" s="74" t="s">
        <v>2230</v>
      </c>
      <c r="C638" s="74" t="s">
        <v>816</v>
      </c>
      <c r="D638" s="74" t="s">
        <v>817</v>
      </c>
      <c r="E638" s="74" t="s">
        <v>91</v>
      </c>
      <c r="F638" s="74" t="s">
        <v>818</v>
      </c>
      <c r="G638" s="74" t="s">
        <v>819</v>
      </c>
      <c r="H638" s="74" t="s">
        <v>820</v>
      </c>
      <c r="I638" s="75">
        <v>39083</v>
      </c>
      <c r="J638" s="75">
        <v>41182</v>
      </c>
      <c r="K638" s="75" t="s">
        <v>260</v>
      </c>
      <c r="L638" s="76">
        <v>6745120.7999999998</v>
      </c>
      <c r="M638" s="76">
        <v>2974963.52</v>
      </c>
      <c r="N638" s="76">
        <v>2528718.9900000002</v>
      </c>
    </row>
    <row r="639" spans="1:14" ht="56.25" x14ac:dyDescent="0.25">
      <c r="A639" s="70">
        <v>636</v>
      </c>
      <c r="B639" s="74" t="s">
        <v>2231</v>
      </c>
      <c r="C639" s="74" t="s">
        <v>821</v>
      </c>
      <c r="D639" s="74" t="s">
        <v>669</v>
      </c>
      <c r="E639" s="74" t="s">
        <v>171</v>
      </c>
      <c r="F639" s="74" t="s">
        <v>670</v>
      </c>
      <c r="G639" s="74" t="s">
        <v>671</v>
      </c>
      <c r="H639" s="74" t="s">
        <v>822</v>
      </c>
      <c r="I639" s="75">
        <v>39083</v>
      </c>
      <c r="J639" s="75">
        <v>40694</v>
      </c>
      <c r="K639" s="75" t="s">
        <v>255</v>
      </c>
      <c r="L639" s="76">
        <v>9001223.2200000007</v>
      </c>
      <c r="M639" s="76">
        <v>9001223.2200000007</v>
      </c>
      <c r="N639" s="76">
        <v>7651039.7300000004</v>
      </c>
    </row>
    <row r="640" spans="1:14" ht="123.75" x14ac:dyDescent="0.25">
      <c r="A640" s="151">
        <v>637</v>
      </c>
      <c r="B640" s="74" t="s">
        <v>2232</v>
      </c>
      <c r="C640" s="74" t="s">
        <v>823</v>
      </c>
      <c r="D640" s="74" t="s">
        <v>824</v>
      </c>
      <c r="E640" s="74" t="s">
        <v>81</v>
      </c>
      <c r="F640" s="74" t="s">
        <v>167</v>
      </c>
      <c r="G640" s="74" t="s">
        <v>825</v>
      </c>
      <c r="H640" s="74" t="s">
        <v>826</v>
      </c>
      <c r="I640" s="75">
        <v>39083</v>
      </c>
      <c r="J640" s="75">
        <v>40512</v>
      </c>
      <c r="K640" s="75" t="s">
        <v>255</v>
      </c>
      <c r="L640" s="76">
        <v>2487123.7000000002</v>
      </c>
      <c r="M640" s="76">
        <v>2487123.7000000002</v>
      </c>
      <c r="N640" s="76">
        <v>2114055.14</v>
      </c>
    </row>
    <row r="641" spans="1:14" ht="67.5" x14ac:dyDescent="0.25">
      <c r="A641" s="70">
        <v>638</v>
      </c>
      <c r="B641" s="74" t="s">
        <v>2233</v>
      </c>
      <c r="C641" s="74" t="s">
        <v>827</v>
      </c>
      <c r="D641" s="74" t="s">
        <v>828</v>
      </c>
      <c r="E641" s="74" t="s">
        <v>103</v>
      </c>
      <c r="F641" s="74" t="s">
        <v>333</v>
      </c>
      <c r="G641" s="74" t="s">
        <v>829</v>
      </c>
      <c r="H641" s="74" t="s">
        <v>830</v>
      </c>
      <c r="I641" s="75">
        <v>39083</v>
      </c>
      <c r="J641" s="75">
        <v>41182</v>
      </c>
      <c r="K641" s="75" t="s">
        <v>255</v>
      </c>
      <c r="L641" s="76">
        <v>1546800</v>
      </c>
      <c r="M641" s="76">
        <v>1546800</v>
      </c>
      <c r="N641" s="76">
        <v>914780</v>
      </c>
    </row>
    <row r="642" spans="1:14" ht="56.25" x14ac:dyDescent="0.25">
      <c r="A642" s="151">
        <v>639</v>
      </c>
      <c r="B642" s="74" t="s">
        <v>2234</v>
      </c>
      <c r="C642" s="74" t="s">
        <v>831</v>
      </c>
      <c r="D642" s="74" t="s">
        <v>43</v>
      </c>
      <c r="E642" s="74" t="s">
        <v>38</v>
      </c>
      <c r="F642" s="74" t="s">
        <v>44</v>
      </c>
      <c r="G642" s="74" t="s">
        <v>45</v>
      </c>
      <c r="H642" s="74" t="s">
        <v>480</v>
      </c>
      <c r="I642" s="75">
        <v>39083</v>
      </c>
      <c r="J642" s="75">
        <v>40482</v>
      </c>
      <c r="K642" s="75" t="s">
        <v>255</v>
      </c>
      <c r="L642" s="76">
        <v>2089096</v>
      </c>
      <c r="M642" s="76">
        <v>2089096</v>
      </c>
      <c r="N642" s="76">
        <v>1775731.6</v>
      </c>
    </row>
    <row r="643" spans="1:14" ht="56.25" x14ac:dyDescent="0.25">
      <c r="A643" s="70">
        <v>640</v>
      </c>
      <c r="B643" s="74" t="s">
        <v>2235</v>
      </c>
      <c r="C643" s="74" t="s">
        <v>832</v>
      </c>
      <c r="D643" s="74" t="s">
        <v>833</v>
      </c>
      <c r="E643" s="74" t="s">
        <v>10</v>
      </c>
      <c r="F643" s="74" t="s">
        <v>127</v>
      </c>
      <c r="G643" s="74" t="s">
        <v>834</v>
      </c>
      <c r="H643" s="74" t="s">
        <v>835</v>
      </c>
      <c r="I643" s="75">
        <v>39083</v>
      </c>
      <c r="J643" s="75">
        <v>40663</v>
      </c>
      <c r="K643" s="75" t="s">
        <v>255</v>
      </c>
      <c r="L643" s="76">
        <v>7572380</v>
      </c>
      <c r="M643" s="76">
        <v>7572380</v>
      </c>
      <c r="N643" s="76">
        <v>6436523</v>
      </c>
    </row>
    <row r="644" spans="1:14" ht="67.5" x14ac:dyDescent="0.25">
      <c r="A644" s="151">
        <v>641</v>
      </c>
      <c r="B644" s="74" t="s">
        <v>2236</v>
      </c>
      <c r="C644" s="74" t="s">
        <v>836</v>
      </c>
      <c r="D644" s="74" t="s">
        <v>837</v>
      </c>
      <c r="E644" s="74" t="s">
        <v>162</v>
      </c>
      <c r="F644" s="74" t="s">
        <v>163</v>
      </c>
      <c r="G644" s="74" t="s">
        <v>838</v>
      </c>
      <c r="H644" s="74" t="s">
        <v>839</v>
      </c>
      <c r="I644" s="75">
        <v>39083</v>
      </c>
      <c r="J644" s="75">
        <v>40512</v>
      </c>
      <c r="K644" s="75" t="s">
        <v>260</v>
      </c>
      <c r="L644" s="76">
        <v>9984025.9100000001</v>
      </c>
      <c r="M644" s="76">
        <v>9984025.9100000001</v>
      </c>
      <c r="N644" s="76">
        <v>8486422.0199999996</v>
      </c>
    </row>
    <row r="645" spans="1:14" ht="67.5" x14ac:dyDescent="0.25">
      <c r="A645" s="70">
        <v>642</v>
      </c>
      <c r="B645" s="74" t="s">
        <v>2237</v>
      </c>
      <c r="C645" s="74" t="s">
        <v>840</v>
      </c>
      <c r="D645" s="74" t="s">
        <v>841</v>
      </c>
      <c r="E645" s="74" t="s">
        <v>57</v>
      </c>
      <c r="F645" s="74" t="s">
        <v>72</v>
      </c>
      <c r="G645" s="74" t="s">
        <v>842</v>
      </c>
      <c r="H645" s="74" t="s">
        <v>843</v>
      </c>
      <c r="I645" s="75">
        <v>39083</v>
      </c>
      <c r="J645" s="75">
        <v>41547</v>
      </c>
      <c r="K645" s="75" t="s">
        <v>561</v>
      </c>
      <c r="L645" s="76">
        <v>21405718.890000001</v>
      </c>
      <c r="M645" s="76">
        <v>5004676.5199999996</v>
      </c>
      <c r="N645" s="76">
        <v>4253975.04</v>
      </c>
    </row>
    <row r="646" spans="1:14" ht="67.5" x14ac:dyDescent="0.25">
      <c r="A646" s="151">
        <v>643</v>
      </c>
      <c r="B646" s="74" t="s">
        <v>2238</v>
      </c>
      <c r="C646" s="74" t="s">
        <v>844</v>
      </c>
      <c r="D646" s="74" t="s">
        <v>845</v>
      </c>
      <c r="E646" s="74" t="s">
        <v>103</v>
      </c>
      <c r="F646" s="74" t="s">
        <v>333</v>
      </c>
      <c r="G646" s="74" t="s">
        <v>846</v>
      </c>
      <c r="H646" s="74" t="s">
        <v>847</v>
      </c>
      <c r="I646" s="75">
        <v>39083</v>
      </c>
      <c r="J646" s="75">
        <v>40390</v>
      </c>
      <c r="K646" s="75" t="s">
        <v>255</v>
      </c>
      <c r="L646" s="76">
        <v>2917329.9</v>
      </c>
      <c r="M646" s="76">
        <v>2431763.9</v>
      </c>
      <c r="N646" s="76">
        <v>2066999.31</v>
      </c>
    </row>
    <row r="647" spans="1:14" ht="67.5" x14ac:dyDescent="0.25">
      <c r="A647" s="70">
        <v>644</v>
      </c>
      <c r="B647" s="74" t="s">
        <v>2239</v>
      </c>
      <c r="C647" s="74" t="s">
        <v>848</v>
      </c>
      <c r="D647" s="74" t="s">
        <v>849</v>
      </c>
      <c r="E647" s="74" t="s">
        <v>57</v>
      </c>
      <c r="F647" s="74" t="s">
        <v>72</v>
      </c>
      <c r="G647" s="74" t="s">
        <v>850</v>
      </c>
      <c r="H647" s="74" t="s">
        <v>851</v>
      </c>
      <c r="I647" s="75">
        <v>39083</v>
      </c>
      <c r="J647" s="75">
        <v>40939</v>
      </c>
      <c r="K647" s="75" t="s">
        <v>260</v>
      </c>
      <c r="L647" s="76">
        <v>9554260</v>
      </c>
      <c r="M647" s="76">
        <v>9554260</v>
      </c>
      <c r="N647" s="76">
        <v>8121121</v>
      </c>
    </row>
    <row r="648" spans="1:14" ht="67.5" x14ac:dyDescent="0.25">
      <c r="A648" s="151">
        <v>645</v>
      </c>
      <c r="B648" s="74" t="s">
        <v>2240</v>
      </c>
      <c r="C648" s="74" t="s">
        <v>852</v>
      </c>
      <c r="D648" s="74" t="s">
        <v>853</v>
      </c>
      <c r="E648" s="74" t="s">
        <v>67</v>
      </c>
      <c r="F648" s="74" t="s">
        <v>237</v>
      </c>
      <c r="G648" s="74" t="s">
        <v>854</v>
      </c>
      <c r="H648" s="74" t="s">
        <v>855</v>
      </c>
      <c r="I648" s="75">
        <v>39083</v>
      </c>
      <c r="J648" s="75">
        <v>41182</v>
      </c>
      <c r="K648" s="75" t="s">
        <v>255</v>
      </c>
      <c r="L648" s="76">
        <v>2852013.53</v>
      </c>
      <c r="M648" s="76">
        <v>2849085.53</v>
      </c>
      <c r="N648" s="76">
        <v>2421722.7000000002</v>
      </c>
    </row>
    <row r="649" spans="1:14" ht="67.5" x14ac:dyDescent="0.25">
      <c r="A649" s="70">
        <v>646</v>
      </c>
      <c r="B649" s="74" t="s">
        <v>2241</v>
      </c>
      <c r="C649" s="74" t="s">
        <v>856</v>
      </c>
      <c r="D649" s="74" t="s">
        <v>324</v>
      </c>
      <c r="E649" s="74" t="s">
        <v>10</v>
      </c>
      <c r="F649" s="74" t="s">
        <v>127</v>
      </c>
      <c r="G649" s="74" t="s">
        <v>128</v>
      </c>
      <c r="H649" s="74" t="s">
        <v>325</v>
      </c>
      <c r="I649" s="75">
        <v>39083</v>
      </c>
      <c r="J649" s="75">
        <v>41639</v>
      </c>
      <c r="K649" s="75" t="s">
        <v>255</v>
      </c>
      <c r="L649" s="76">
        <v>4621219</v>
      </c>
      <c r="M649" s="76">
        <v>4163349.87</v>
      </c>
      <c r="N649" s="76">
        <v>3538847.38</v>
      </c>
    </row>
    <row r="650" spans="1:14" ht="67.5" x14ac:dyDescent="0.25">
      <c r="A650" s="151">
        <v>647</v>
      </c>
      <c r="B650" s="74" t="s">
        <v>2242</v>
      </c>
      <c r="C650" s="74" t="s">
        <v>857</v>
      </c>
      <c r="D650" s="74" t="s">
        <v>326</v>
      </c>
      <c r="E650" s="74" t="s">
        <v>57</v>
      </c>
      <c r="F650" s="74" t="s">
        <v>858</v>
      </c>
      <c r="G650" s="74" t="s">
        <v>327</v>
      </c>
      <c r="H650" s="74" t="s">
        <v>328</v>
      </c>
      <c r="I650" s="75">
        <v>39083</v>
      </c>
      <c r="J650" s="75">
        <v>41060</v>
      </c>
      <c r="K650" s="75" t="s">
        <v>255</v>
      </c>
      <c r="L650" s="76">
        <v>9790036</v>
      </c>
      <c r="M650" s="76">
        <v>9790036</v>
      </c>
      <c r="N650" s="76">
        <v>8321530.5999999996</v>
      </c>
    </row>
    <row r="651" spans="1:14" ht="56.25" x14ac:dyDescent="0.25">
      <c r="A651" s="70">
        <v>648</v>
      </c>
      <c r="B651" s="74" t="s">
        <v>2243</v>
      </c>
      <c r="C651" s="74" t="s">
        <v>859</v>
      </c>
      <c r="D651" s="74" t="s">
        <v>860</v>
      </c>
      <c r="E651" s="74" t="s">
        <v>53</v>
      </c>
      <c r="F651" s="74" t="s">
        <v>54</v>
      </c>
      <c r="G651" s="74" t="s">
        <v>55</v>
      </c>
      <c r="H651" s="74" t="s">
        <v>861</v>
      </c>
      <c r="I651" s="75">
        <v>39083</v>
      </c>
      <c r="J651" s="75">
        <v>40663</v>
      </c>
      <c r="K651" s="75" t="s">
        <v>255</v>
      </c>
      <c r="L651" s="76">
        <v>3995351.18</v>
      </c>
      <c r="M651" s="76">
        <v>3995351.18</v>
      </c>
      <c r="N651" s="76">
        <v>3396048.5</v>
      </c>
    </row>
    <row r="652" spans="1:14" ht="90" x14ac:dyDescent="0.25">
      <c r="A652" s="151">
        <v>649</v>
      </c>
      <c r="B652" s="74" t="s">
        <v>2260</v>
      </c>
      <c r="C652" s="74" t="s">
        <v>862</v>
      </c>
      <c r="D652" s="74" t="s">
        <v>863</v>
      </c>
      <c r="E652" s="74" t="s">
        <v>81</v>
      </c>
      <c r="F652" s="74" t="s">
        <v>167</v>
      </c>
      <c r="G652" s="74" t="s">
        <v>864</v>
      </c>
      <c r="H652" s="74" t="s">
        <v>865</v>
      </c>
      <c r="I652" s="75">
        <v>39083</v>
      </c>
      <c r="J652" s="75">
        <v>41029</v>
      </c>
      <c r="K652" s="75" t="s">
        <v>260</v>
      </c>
      <c r="L652" s="76">
        <v>1548971.25</v>
      </c>
      <c r="M652" s="76">
        <v>1548971.25</v>
      </c>
      <c r="N652" s="76">
        <v>1316625.56</v>
      </c>
    </row>
    <row r="653" spans="1:14" ht="67.5" x14ac:dyDescent="0.25">
      <c r="A653" s="70">
        <v>650</v>
      </c>
      <c r="B653" s="74" t="s">
        <v>2259</v>
      </c>
      <c r="C653" s="74" t="s">
        <v>866</v>
      </c>
      <c r="D653" s="74" t="s">
        <v>739</v>
      </c>
      <c r="E653" s="74" t="s">
        <v>81</v>
      </c>
      <c r="F653" s="74" t="s">
        <v>167</v>
      </c>
      <c r="G653" s="74" t="s">
        <v>740</v>
      </c>
      <c r="H653" s="74" t="s">
        <v>741</v>
      </c>
      <c r="I653" s="75">
        <v>39083</v>
      </c>
      <c r="J653" s="75">
        <v>40939</v>
      </c>
      <c r="K653" s="75" t="s">
        <v>255</v>
      </c>
      <c r="L653" s="76">
        <v>10044878.52</v>
      </c>
      <c r="M653" s="76">
        <v>9999738.5199999996</v>
      </c>
      <c r="N653" s="76">
        <v>8499777.7400000002</v>
      </c>
    </row>
    <row r="654" spans="1:14" ht="56.25" x14ac:dyDescent="0.25">
      <c r="A654" s="151">
        <v>651</v>
      </c>
      <c r="B654" s="74" t="s">
        <v>2258</v>
      </c>
      <c r="C654" s="74" t="s">
        <v>867</v>
      </c>
      <c r="D654" s="74" t="s">
        <v>720</v>
      </c>
      <c r="E654" s="74" t="s">
        <v>57</v>
      </c>
      <c r="F654" s="74" t="s">
        <v>72</v>
      </c>
      <c r="G654" s="74" t="s">
        <v>721</v>
      </c>
      <c r="H654" s="74" t="s">
        <v>722</v>
      </c>
      <c r="I654" s="75">
        <v>39083</v>
      </c>
      <c r="J654" s="75">
        <v>41029</v>
      </c>
      <c r="K654" s="75" t="s">
        <v>260</v>
      </c>
      <c r="L654" s="76">
        <v>9999780</v>
      </c>
      <c r="M654" s="76">
        <v>9999780</v>
      </c>
      <c r="N654" s="76">
        <v>8499813</v>
      </c>
    </row>
    <row r="655" spans="1:14" ht="67.5" x14ac:dyDescent="0.25">
      <c r="A655" s="70">
        <v>652</v>
      </c>
      <c r="B655" s="74" t="s">
        <v>2257</v>
      </c>
      <c r="C655" s="74" t="s">
        <v>868</v>
      </c>
      <c r="D655" s="74" t="s">
        <v>739</v>
      </c>
      <c r="E655" s="74" t="s">
        <v>81</v>
      </c>
      <c r="F655" s="74" t="s">
        <v>167</v>
      </c>
      <c r="G655" s="74" t="s">
        <v>740</v>
      </c>
      <c r="H655" s="74" t="s">
        <v>741</v>
      </c>
      <c r="I655" s="75">
        <v>39083</v>
      </c>
      <c r="J655" s="75">
        <v>40908</v>
      </c>
      <c r="K655" s="75" t="s">
        <v>255</v>
      </c>
      <c r="L655" s="76">
        <v>10052220</v>
      </c>
      <c r="M655" s="76">
        <v>10000000</v>
      </c>
      <c r="N655" s="76">
        <v>8500000</v>
      </c>
    </row>
    <row r="656" spans="1:14" ht="56.25" x14ac:dyDescent="0.25">
      <c r="A656" s="151">
        <v>653</v>
      </c>
      <c r="B656" s="74" t="s">
        <v>2256</v>
      </c>
      <c r="C656" s="74" t="s">
        <v>869</v>
      </c>
      <c r="D656" s="74" t="s">
        <v>739</v>
      </c>
      <c r="E656" s="74" t="s">
        <v>81</v>
      </c>
      <c r="F656" s="74" t="s">
        <v>167</v>
      </c>
      <c r="G656" s="74" t="s">
        <v>740</v>
      </c>
      <c r="H656" s="74" t="s">
        <v>741</v>
      </c>
      <c r="I656" s="75">
        <v>39083</v>
      </c>
      <c r="J656" s="75">
        <v>40939</v>
      </c>
      <c r="K656" s="75" t="s">
        <v>260</v>
      </c>
      <c r="L656" s="76">
        <v>9331186.5199999996</v>
      </c>
      <c r="M656" s="76">
        <v>9331186.5199999996</v>
      </c>
      <c r="N656" s="76">
        <v>7931508.54</v>
      </c>
    </row>
    <row r="657" spans="1:14" ht="78.75" x14ac:dyDescent="0.25">
      <c r="A657" s="70">
        <v>654</v>
      </c>
      <c r="B657" s="74" t="s">
        <v>2255</v>
      </c>
      <c r="C657" s="74" t="s">
        <v>870</v>
      </c>
      <c r="D657" s="74" t="s">
        <v>674</v>
      </c>
      <c r="E657" s="74" t="s">
        <v>57</v>
      </c>
      <c r="F657" s="74" t="s">
        <v>72</v>
      </c>
      <c r="G657" s="74" t="s">
        <v>675</v>
      </c>
      <c r="H657" s="74" t="s">
        <v>676</v>
      </c>
      <c r="I657" s="75">
        <v>39083</v>
      </c>
      <c r="J657" s="75">
        <v>41305</v>
      </c>
      <c r="K657" s="75" t="s">
        <v>260</v>
      </c>
      <c r="L657" s="76">
        <v>14920436.699999999</v>
      </c>
      <c r="M657" s="76">
        <v>10000000</v>
      </c>
      <c r="N657" s="76">
        <v>8500000</v>
      </c>
    </row>
    <row r="658" spans="1:14" ht="67.5" x14ac:dyDescent="0.25">
      <c r="A658" s="151">
        <v>655</v>
      </c>
      <c r="B658" s="74" t="s">
        <v>2254</v>
      </c>
      <c r="C658" s="74" t="s">
        <v>871</v>
      </c>
      <c r="D658" s="74" t="s">
        <v>766</v>
      </c>
      <c r="E658" s="74" t="s">
        <v>67</v>
      </c>
      <c r="F658" s="74" t="s">
        <v>72</v>
      </c>
      <c r="G658" s="74" t="s">
        <v>872</v>
      </c>
      <c r="H658" s="74" t="s">
        <v>873</v>
      </c>
      <c r="I658" s="75">
        <v>39083</v>
      </c>
      <c r="J658" s="75">
        <v>41274</v>
      </c>
      <c r="K658" s="75" t="s">
        <v>255</v>
      </c>
      <c r="L658" s="76">
        <v>11022480.01</v>
      </c>
      <c r="M658" s="76">
        <v>10000000</v>
      </c>
      <c r="N658" s="76">
        <v>8500000</v>
      </c>
    </row>
    <row r="659" spans="1:14" ht="67.5" x14ac:dyDescent="0.25">
      <c r="A659" s="70">
        <v>656</v>
      </c>
      <c r="B659" s="74" t="s">
        <v>2253</v>
      </c>
      <c r="C659" s="74" t="s">
        <v>874</v>
      </c>
      <c r="D659" s="74" t="s">
        <v>766</v>
      </c>
      <c r="E659" s="74" t="s">
        <v>67</v>
      </c>
      <c r="F659" s="74" t="s">
        <v>72</v>
      </c>
      <c r="G659" s="74" t="s">
        <v>872</v>
      </c>
      <c r="H659" s="74" t="s">
        <v>875</v>
      </c>
      <c r="I659" s="75">
        <v>39083</v>
      </c>
      <c r="J659" s="75">
        <v>40908</v>
      </c>
      <c r="K659" s="75" t="s">
        <v>255</v>
      </c>
      <c r="L659" s="76">
        <v>10382480.01</v>
      </c>
      <c r="M659" s="76">
        <v>10000000</v>
      </c>
      <c r="N659" s="76">
        <v>8500000</v>
      </c>
    </row>
    <row r="660" spans="1:14" ht="90" x14ac:dyDescent="0.25">
      <c r="A660" s="151">
        <v>657</v>
      </c>
      <c r="B660" s="74" t="s">
        <v>2252</v>
      </c>
      <c r="C660" s="74" t="s">
        <v>876</v>
      </c>
      <c r="D660" s="74" t="s">
        <v>374</v>
      </c>
      <c r="E660" s="74" t="s">
        <v>162</v>
      </c>
      <c r="F660" s="74" t="s">
        <v>163</v>
      </c>
      <c r="G660" s="74" t="s">
        <v>375</v>
      </c>
      <c r="H660" s="74" t="s">
        <v>376</v>
      </c>
      <c r="I660" s="75">
        <v>39083</v>
      </c>
      <c r="J660" s="75">
        <v>41152</v>
      </c>
      <c r="K660" s="75" t="s">
        <v>561</v>
      </c>
      <c r="L660" s="76">
        <v>7839359.4100000001</v>
      </c>
      <c r="M660" s="76">
        <v>7815569.4100000001</v>
      </c>
      <c r="N660" s="76">
        <v>6643233.9900000002</v>
      </c>
    </row>
    <row r="661" spans="1:14" ht="67.5" x14ac:dyDescent="0.25">
      <c r="A661" s="70">
        <v>658</v>
      </c>
      <c r="B661" s="74" t="s">
        <v>2251</v>
      </c>
      <c r="C661" s="74" t="s">
        <v>877</v>
      </c>
      <c r="D661" s="74" t="s">
        <v>878</v>
      </c>
      <c r="E661" s="74" t="s">
        <v>162</v>
      </c>
      <c r="F661" s="74" t="s">
        <v>163</v>
      </c>
      <c r="G661" s="74" t="s">
        <v>879</v>
      </c>
      <c r="H661" s="74" t="s">
        <v>880</v>
      </c>
      <c r="I661" s="75">
        <v>39083</v>
      </c>
      <c r="J661" s="75">
        <v>41274</v>
      </c>
      <c r="K661" s="75" t="s">
        <v>255</v>
      </c>
      <c r="L661" s="76">
        <v>2199809.1800000002</v>
      </c>
      <c r="M661" s="76">
        <v>1091563.96</v>
      </c>
      <c r="N661" s="76">
        <v>927829.36</v>
      </c>
    </row>
    <row r="662" spans="1:14" ht="67.5" x14ac:dyDescent="0.25">
      <c r="A662" s="151">
        <v>659</v>
      </c>
      <c r="B662" s="74" t="s">
        <v>2250</v>
      </c>
      <c r="C662" s="74" t="s">
        <v>881</v>
      </c>
      <c r="D662" s="74" t="s">
        <v>326</v>
      </c>
      <c r="E662" s="74" t="s">
        <v>57</v>
      </c>
      <c r="F662" s="74" t="s">
        <v>858</v>
      </c>
      <c r="G662" s="74" t="s">
        <v>327</v>
      </c>
      <c r="H662" s="74" t="s">
        <v>328</v>
      </c>
      <c r="I662" s="75">
        <v>39083</v>
      </c>
      <c r="J662" s="75">
        <v>42308</v>
      </c>
      <c r="K662" s="75" t="s">
        <v>255</v>
      </c>
      <c r="L662" s="76">
        <v>3516310.5</v>
      </c>
      <c r="M662" s="76">
        <v>3075800</v>
      </c>
      <c r="N662" s="76">
        <v>2614430</v>
      </c>
    </row>
    <row r="663" spans="1:14" ht="78.75" x14ac:dyDescent="0.25">
      <c r="A663" s="70">
        <v>660</v>
      </c>
      <c r="B663" s="74" t="s">
        <v>2249</v>
      </c>
      <c r="C663" s="74" t="s">
        <v>882</v>
      </c>
      <c r="D663" s="74" t="s">
        <v>883</v>
      </c>
      <c r="E663" s="74" t="s">
        <v>171</v>
      </c>
      <c r="F663" s="74" t="s">
        <v>884</v>
      </c>
      <c r="G663" s="74" t="s">
        <v>885</v>
      </c>
      <c r="H663" s="74" t="s">
        <v>886</v>
      </c>
      <c r="I663" s="75">
        <v>39083</v>
      </c>
      <c r="J663" s="75">
        <v>40816</v>
      </c>
      <c r="K663" s="75" t="s">
        <v>255</v>
      </c>
      <c r="L663" s="76">
        <v>1578948.2</v>
      </c>
      <c r="M663" s="76">
        <v>1578948.2</v>
      </c>
      <c r="N663" s="76">
        <v>1342105.97</v>
      </c>
    </row>
    <row r="664" spans="1:14" ht="78.75" x14ac:dyDescent="0.25">
      <c r="A664" s="151">
        <v>661</v>
      </c>
      <c r="B664" s="74" t="s">
        <v>2248</v>
      </c>
      <c r="C664" s="74" t="s">
        <v>887</v>
      </c>
      <c r="D664" s="74" t="s">
        <v>883</v>
      </c>
      <c r="E664" s="74" t="s">
        <v>171</v>
      </c>
      <c r="F664" s="74" t="s">
        <v>884</v>
      </c>
      <c r="G664" s="74" t="s">
        <v>885</v>
      </c>
      <c r="H664" s="74" t="s">
        <v>886</v>
      </c>
      <c r="I664" s="75">
        <v>39083</v>
      </c>
      <c r="J664" s="75">
        <v>40816</v>
      </c>
      <c r="K664" s="75" t="s">
        <v>255</v>
      </c>
      <c r="L664" s="76">
        <v>3550626.5</v>
      </c>
      <c r="M664" s="76">
        <v>3550626.5</v>
      </c>
      <c r="N664" s="76">
        <v>3018032.52</v>
      </c>
    </row>
    <row r="665" spans="1:14" ht="78.75" x14ac:dyDescent="0.25">
      <c r="A665" s="70">
        <v>662</v>
      </c>
      <c r="B665" s="74" t="s">
        <v>2247</v>
      </c>
      <c r="C665" s="74" t="s">
        <v>888</v>
      </c>
      <c r="D665" s="74" t="s">
        <v>889</v>
      </c>
      <c r="E665" s="74" t="s">
        <v>171</v>
      </c>
      <c r="F665" s="74" t="s">
        <v>670</v>
      </c>
      <c r="G665" s="74" t="s">
        <v>671</v>
      </c>
      <c r="H665" s="74" t="s">
        <v>764</v>
      </c>
      <c r="I665" s="75">
        <v>39083</v>
      </c>
      <c r="J665" s="75">
        <v>40543</v>
      </c>
      <c r="K665" s="75" t="s">
        <v>255</v>
      </c>
      <c r="L665" s="76">
        <v>2133000</v>
      </c>
      <c r="M665" s="76">
        <v>2132000</v>
      </c>
      <c r="N665" s="76">
        <v>1812200</v>
      </c>
    </row>
    <row r="666" spans="1:14" ht="67.5" x14ac:dyDescent="0.25">
      <c r="A666" s="151">
        <v>663</v>
      </c>
      <c r="B666" s="74" t="s">
        <v>2246</v>
      </c>
      <c r="C666" s="74" t="s">
        <v>890</v>
      </c>
      <c r="D666" s="74" t="s">
        <v>734</v>
      </c>
      <c r="E666" s="74" t="s">
        <v>57</v>
      </c>
      <c r="F666" s="74" t="s">
        <v>72</v>
      </c>
      <c r="G666" s="74" t="s">
        <v>735</v>
      </c>
      <c r="H666" s="74" t="s">
        <v>736</v>
      </c>
      <c r="I666" s="75">
        <v>39083</v>
      </c>
      <c r="J666" s="75">
        <v>41608</v>
      </c>
      <c r="K666" s="75" t="s">
        <v>260</v>
      </c>
      <c r="L666" s="76">
        <v>9396860.9600000009</v>
      </c>
      <c r="M666" s="76">
        <v>9396860.9600000009</v>
      </c>
      <c r="N666" s="76">
        <v>7987331.8099999996</v>
      </c>
    </row>
    <row r="667" spans="1:14" ht="67.5" x14ac:dyDescent="0.25">
      <c r="A667" s="70">
        <v>664</v>
      </c>
      <c r="B667" s="74" t="s">
        <v>2245</v>
      </c>
      <c r="C667" s="74" t="s">
        <v>891</v>
      </c>
      <c r="D667" s="74" t="s">
        <v>332</v>
      </c>
      <c r="E667" s="74" t="s">
        <v>103</v>
      </c>
      <c r="F667" s="74" t="s">
        <v>333</v>
      </c>
      <c r="G667" s="74" t="s">
        <v>334</v>
      </c>
      <c r="H667" s="74" t="s">
        <v>335</v>
      </c>
      <c r="I667" s="75">
        <v>39083</v>
      </c>
      <c r="J667" s="75">
        <v>40602</v>
      </c>
      <c r="K667" s="75" t="s">
        <v>255</v>
      </c>
      <c r="L667" s="76">
        <v>7691386.9699999997</v>
      </c>
      <c r="M667" s="76">
        <v>7579948.9699999997</v>
      </c>
      <c r="N667" s="76">
        <v>6442956.6200000001</v>
      </c>
    </row>
    <row r="668" spans="1:14" ht="56.25" x14ac:dyDescent="0.25">
      <c r="A668" s="151">
        <v>665</v>
      </c>
      <c r="B668" s="74" t="s">
        <v>2244</v>
      </c>
      <c r="C668" s="74" t="s">
        <v>892</v>
      </c>
      <c r="D668" s="74" t="s">
        <v>332</v>
      </c>
      <c r="E668" s="74" t="s">
        <v>103</v>
      </c>
      <c r="F668" s="74" t="s">
        <v>333</v>
      </c>
      <c r="G668" s="74" t="s">
        <v>334</v>
      </c>
      <c r="H668" s="74" t="s">
        <v>335</v>
      </c>
      <c r="I668" s="75">
        <v>39083</v>
      </c>
      <c r="J668" s="75">
        <v>40602</v>
      </c>
      <c r="K668" s="75" t="s">
        <v>255</v>
      </c>
      <c r="L668" s="76">
        <v>6696994</v>
      </c>
      <c r="M668" s="76">
        <v>6696994</v>
      </c>
      <c r="N668" s="76">
        <v>5692444.9000000004</v>
      </c>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5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Arkusz20"/>
  <dimension ref="A1:N7"/>
  <sheetViews>
    <sheetView zoomScaleNormal="100" workbookViewId="0">
      <selection activeCell="O10" sqref="O10"/>
    </sheetView>
  </sheetViews>
  <sheetFormatPr defaultRowHeight="15" x14ac:dyDescent="0.25"/>
  <cols>
    <col min="1" max="1" width="5.42578125" customWidth="1"/>
    <col min="5" max="5" width="12.28515625" customWidth="1"/>
    <col min="7" max="7" width="32.7109375" customWidth="1"/>
    <col min="8" max="8" width="14.140625" customWidth="1"/>
    <col min="9" max="9" width="14.28515625" customWidth="1"/>
    <col min="11" max="11" width="13" customWidth="1"/>
    <col min="12" max="12" width="21" customWidth="1"/>
    <col min="13" max="13" width="26.7109375" customWidth="1"/>
    <col min="14" max="14" width="24" customWidth="1"/>
  </cols>
  <sheetData>
    <row r="1" spans="1:14" ht="26.25" customHeight="1" x14ac:dyDescent="0.25">
      <c r="A1" s="515" t="s">
        <v>3531</v>
      </c>
      <c r="B1" s="515"/>
      <c r="C1" s="515"/>
      <c r="D1" s="515"/>
      <c r="E1" s="515"/>
      <c r="F1" s="515"/>
      <c r="G1" s="515"/>
      <c r="H1" s="515"/>
      <c r="I1" s="515"/>
      <c r="J1" s="515"/>
      <c r="K1" s="515"/>
      <c r="L1" s="515"/>
      <c r="M1" s="515"/>
      <c r="N1" s="515"/>
    </row>
    <row r="2" spans="1:14" ht="35.25" customHeight="1" x14ac:dyDescent="0.25">
      <c r="A2" s="208" t="s">
        <v>13</v>
      </c>
      <c r="B2" s="208" t="s">
        <v>3</v>
      </c>
      <c r="C2" s="208" t="s">
        <v>5</v>
      </c>
      <c r="D2" s="208"/>
      <c r="E2" s="208" t="s">
        <v>1</v>
      </c>
      <c r="F2" s="208" t="s">
        <v>6</v>
      </c>
      <c r="G2" s="208"/>
      <c r="H2" s="208" t="s">
        <v>1219</v>
      </c>
      <c r="I2" s="208"/>
      <c r="J2" s="208" t="s">
        <v>3173</v>
      </c>
      <c r="K2" s="208"/>
      <c r="L2" s="208" t="s">
        <v>3174</v>
      </c>
      <c r="M2" s="209" t="s">
        <v>3175</v>
      </c>
      <c r="N2" s="208" t="s">
        <v>3176</v>
      </c>
    </row>
    <row r="3" spans="1:14" ht="82.5" customHeight="1" x14ac:dyDescent="0.25">
      <c r="A3" s="208"/>
      <c r="B3" s="208"/>
      <c r="C3" s="208"/>
      <c r="D3" s="208"/>
      <c r="E3" s="208"/>
      <c r="F3" s="208"/>
      <c r="G3" s="208"/>
      <c r="H3" s="85" t="s">
        <v>7</v>
      </c>
      <c r="I3" s="85" t="s">
        <v>8</v>
      </c>
      <c r="J3" s="208"/>
      <c r="K3" s="208"/>
      <c r="L3" s="208"/>
      <c r="M3" s="516"/>
      <c r="N3" s="208"/>
    </row>
    <row r="4" spans="1:14" ht="66.75" customHeight="1" x14ac:dyDescent="0.25">
      <c r="A4" s="95">
        <v>1</v>
      </c>
      <c r="B4" s="95" t="s">
        <v>3177</v>
      </c>
      <c r="C4" s="511" t="s">
        <v>3536</v>
      </c>
      <c r="D4" s="511"/>
      <c r="E4" s="148" t="s">
        <v>3184</v>
      </c>
      <c r="F4" s="512" t="s">
        <v>3532</v>
      </c>
      <c r="G4" s="513"/>
      <c r="H4" s="105">
        <v>14231695.199999999</v>
      </c>
      <c r="I4" s="106">
        <v>21347542.800000001</v>
      </c>
      <c r="J4" s="220" t="s">
        <v>3496</v>
      </c>
      <c r="K4" s="221"/>
      <c r="L4" s="95" t="s">
        <v>3540</v>
      </c>
      <c r="M4" s="95" t="s">
        <v>3180</v>
      </c>
      <c r="N4" s="95" t="s">
        <v>3530</v>
      </c>
    </row>
    <row r="5" spans="1:14" ht="93.75" customHeight="1" x14ac:dyDescent="0.25">
      <c r="A5" s="95">
        <v>2</v>
      </c>
      <c r="B5" s="95" t="s">
        <v>3177</v>
      </c>
      <c r="C5" s="511" t="s">
        <v>3537</v>
      </c>
      <c r="D5" s="511"/>
      <c r="E5" s="148" t="s">
        <v>3178</v>
      </c>
      <c r="F5" s="512" t="s">
        <v>3533</v>
      </c>
      <c r="G5" s="203"/>
      <c r="H5" s="105">
        <v>5480000</v>
      </c>
      <c r="I5" s="106">
        <v>10720000</v>
      </c>
      <c r="J5" s="220" t="str">
        <f>J4</f>
        <v>III kw. 2020 r.</v>
      </c>
      <c r="K5" s="221"/>
      <c r="L5" s="95" t="s">
        <v>3540</v>
      </c>
      <c r="M5" s="95" t="s">
        <v>3180</v>
      </c>
      <c r="N5" s="95" t="s">
        <v>3530</v>
      </c>
    </row>
    <row r="6" spans="1:14" ht="64.5" customHeight="1" x14ac:dyDescent="0.25">
      <c r="A6" s="95">
        <v>3</v>
      </c>
      <c r="B6" s="95" t="s">
        <v>3177</v>
      </c>
      <c r="C6" s="511" t="s">
        <v>3538</v>
      </c>
      <c r="D6" s="511"/>
      <c r="E6" s="149" t="s">
        <v>3178</v>
      </c>
      <c r="F6" s="512" t="s">
        <v>3534</v>
      </c>
      <c r="G6" s="203"/>
      <c r="H6" s="105">
        <v>8917022</v>
      </c>
      <c r="I6" s="106">
        <v>13375533</v>
      </c>
      <c r="J6" s="514" t="s">
        <v>3496</v>
      </c>
      <c r="K6" s="221"/>
      <c r="L6" s="95" t="s">
        <v>3540</v>
      </c>
      <c r="M6" s="95" t="s">
        <v>3180</v>
      </c>
      <c r="N6" s="95" t="s">
        <v>3530</v>
      </c>
    </row>
    <row r="7" spans="1:14" ht="73.5" customHeight="1" x14ac:dyDescent="0.25">
      <c r="A7" s="95">
        <v>4</v>
      </c>
      <c r="B7" s="95" t="str">
        <f>B6</f>
        <v>PI 9a</v>
      </c>
      <c r="C7" s="511" t="s">
        <v>3539</v>
      </c>
      <c r="D7" s="511"/>
      <c r="E7" s="148" t="s">
        <v>3178</v>
      </c>
      <c r="F7" s="512" t="s">
        <v>3535</v>
      </c>
      <c r="G7" s="203"/>
      <c r="H7" s="105">
        <v>10557835.199999999</v>
      </c>
      <c r="I7" s="106">
        <v>15836752.800000001</v>
      </c>
      <c r="J7" s="220" t="s">
        <v>3496</v>
      </c>
      <c r="K7" s="221"/>
      <c r="L7" s="95" t="s">
        <v>3540</v>
      </c>
      <c r="M7" s="95" t="s">
        <v>3180</v>
      </c>
      <c r="N7" s="95" t="s">
        <v>3530</v>
      </c>
    </row>
  </sheetData>
  <mergeCells count="23">
    <mergeCell ref="A1:N1"/>
    <mergeCell ref="A2:A3"/>
    <mergeCell ref="B2:B3"/>
    <mergeCell ref="C2:D3"/>
    <mergeCell ref="E2:E3"/>
    <mergeCell ref="F2:G3"/>
    <mergeCell ref="J2:K3"/>
    <mergeCell ref="L2:L3"/>
    <mergeCell ref="M2:M3"/>
    <mergeCell ref="N2:N3"/>
    <mergeCell ref="H2:I2"/>
    <mergeCell ref="C4:D4"/>
    <mergeCell ref="F4:G4"/>
    <mergeCell ref="J4:K4"/>
    <mergeCell ref="C7:D7"/>
    <mergeCell ref="F7:G7"/>
    <mergeCell ref="J7:K7"/>
    <mergeCell ref="C5:D5"/>
    <mergeCell ref="F5:G5"/>
    <mergeCell ref="J5:K5"/>
    <mergeCell ref="C6:D6"/>
    <mergeCell ref="F6:G6"/>
    <mergeCell ref="J6:K6"/>
  </mergeCells>
  <dataValidations count="1">
    <dataValidation type="list" allowBlank="1" showInputMessage="1" showErrorMessage="1" prompt="wybierz PI" sqref="B4:B7" xr:uid="{00000000-0002-0000-1400-000000000000}">
      <formula1>skroty_PI</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37C6B-079C-40FF-A81C-FE4F8CBA5DB6}">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3">
    <tabColor theme="7" tint="-0.249977111117893"/>
    <pageSetUpPr fitToPage="1"/>
  </sheetPr>
  <dimension ref="A1:E42"/>
  <sheetViews>
    <sheetView view="pageBreakPreview" topLeftCell="A28" zoomScale="80" zoomScaleNormal="100" zoomScaleSheetLayoutView="80" workbookViewId="0">
      <selection activeCell="C2" sqref="C2:E2"/>
    </sheetView>
  </sheetViews>
  <sheetFormatPr defaultColWidth="9.140625" defaultRowHeight="12.75" x14ac:dyDescent="0.2"/>
  <cols>
    <col min="1" max="1" width="5.140625" style="19" customWidth="1"/>
    <col min="2" max="2" width="64.5703125" style="1" customWidth="1"/>
    <col min="3" max="4" width="23.28515625" style="1" customWidth="1"/>
    <col min="5" max="5" width="120.28515625" style="1" customWidth="1"/>
    <col min="6" max="16384" width="9.140625" style="1"/>
  </cols>
  <sheetData>
    <row r="1" spans="1:5" ht="30" customHeight="1" thickBot="1" x14ac:dyDescent="0.3">
      <c r="A1" s="236" t="s">
        <v>1034</v>
      </c>
      <c r="B1" s="237"/>
      <c r="C1" s="238"/>
      <c r="D1" s="238"/>
      <c r="E1" s="239"/>
    </row>
    <row r="2" spans="1:5" ht="46.5" customHeight="1" x14ac:dyDescent="0.2">
      <c r="A2" s="240">
        <v>1</v>
      </c>
      <c r="B2" s="6" t="s">
        <v>1035</v>
      </c>
      <c r="C2" s="241" t="s">
        <v>3529</v>
      </c>
      <c r="D2" s="242"/>
      <c r="E2" s="243"/>
    </row>
    <row r="3" spans="1:5" ht="40.5" customHeight="1" thickBot="1" x14ac:dyDescent="0.25">
      <c r="A3" s="240"/>
      <c r="B3" s="6" t="s">
        <v>1036</v>
      </c>
      <c r="C3" s="244" t="s">
        <v>1037</v>
      </c>
      <c r="D3" s="245"/>
      <c r="E3" s="246"/>
    </row>
    <row r="4" spans="1:5" ht="15" customHeight="1" thickBot="1" x14ac:dyDescent="0.25">
      <c r="A4" s="247"/>
      <c r="B4" s="247"/>
      <c r="C4" s="248"/>
      <c r="D4" s="248"/>
      <c r="E4" s="248"/>
    </row>
    <row r="5" spans="1:5" ht="24.95" customHeight="1" thickBot="1" x14ac:dyDescent="0.25">
      <c r="A5" s="66">
        <v>2</v>
      </c>
      <c r="B5" s="230" t="s">
        <v>1038</v>
      </c>
      <c r="C5" s="231"/>
      <c r="D5" s="231"/>
      <c r="E5" s="232"/>
    </row>
    <row r="6" spans="1:5" ht="60.75" customHeight="1" x14ac:dyDescent="0.2">
      <c r="A6" s="7" t="s">
        <v>13</v>
      </c>
      <c r="B6" s="8" t="s">
        <v>1039</v>
      </c>
      <c r="C6" s="8" t="s">
        <v>1040</v>
      </c>
      <c r="D6" s="8" t="s">
        <v>1041</v>
      </c>
      <c r="E6" s="9" t="s">
        <v>1042</v>
      </c>
    </row>
    <row r="7" spans="1:5" ht="106.5" customHeight="1" x14ac:dyDescent="0.2">
      <c r="A7" s="10">
        <v>1</v>
      </c>
      <c r="B7" s="11" t="s">
        <v>1043</v>
      </c>
      <c r="C7" s="12" t="s">
        <v>1044</v>
      </c>
      <c r="D7" s="13" t="s">
        <v>1045</v>
      </c>
      <c r="E7" s="14" t="s">
        <v>2287</v>
      </c>
    </row>
    <row r="8" spans="1:5" ht="15" customHeight="1" thickBot="1" x14ac:dyDescent="0.25">
      <c r="A8" s="233"/>
      <c r="B8" s="233"/>
      <c r="C8" s="233"/>
      <c r="D8" s="233"/>
      <c r="E8" s="233"/>
    </row>
    <row r="9" spans="1:5" ht="24.95" customHeight="1" thickBot="1" x14ac:dyDescent="0.25">
      <c r="A9" s="38">
        <v>3</v>
      </c>
      <c r="B9" s="230" t="s">
        <v>1046</v>
      </c>
      <c r="C9" s="231"/>
      <c r="D9" s="231"/>
      <c r="E9" s="232"/>
    </row>
    <row r="10" spans="1:5" ht="30" customHeight="1" x14ac:dyDescent="0.2">
      <c r="A10" s="15" t="s">
        <v>13</v>
      </c>
      <c r="B10" s="234" t="s">
        <v>1040</v>
      </c>
      <c r="C10" s="235"/>
      <c r="D10" s="8" t="s">
        <v>1041</v>
      </c>
      <c r="E10" s="16" t="s">
        <v>1047</v>
      </c>
    </row>
    <row r="11" spans="1:5" ht="74.25" customHeight="1" x14ac:dyDescent="0.2">
      <c r="A11" s="10">
        <v>1</v>
      </c>
      <c r="B11" s="225" t="s">
        <v>1048</v>
      </c>
      <c r="C11" s="226"/>
      <c r="D11" s="13" t="s">
        <v>1222</v>
      </c>
      <c r="E11" s="14" t="s">
        <v>2288</v>
      </c>
    </row>
    <row r="12" spans="1:5" ht="164.25" customHeight="1" x14ac:dyDescent="0.2">
      <c r="A12" s="10">
        <v>2</v>
      </c>
      <c r="B12" s="225" t="s">
        <v>1049</v>
      </c>
      <c r="C12" s="226"/>
      <c r="D12" s="13" t="s">
        <v>1223</v>
      </c>
      <c r="E12" s="14" t="s">
        <v>2286</v>
      </c>
    </row>
    <row r="13" spans="1:5" ht="120.75" customHeight="1" x14ac:dyDescent="0.2">
      <c r="A13" s="10">
        <v>3</v>
      </c>
      <c r="B13" s="225" t="s">
        <v>1050</v>
      </c>
      <c r="C13" s="226"/>
      <c r="D13" s="13" t="s">
        <v>1224</v>
      </c>
      <c r="E13" s="14" t="s">
        <v>2289</v>
      </c>
    </row>
    <row r="14" spans="1:5" ht="76.5" customHeight="1" x14ac:dyDescent="0.2">
      <c r="A14" s="10">
        <v>4</v>
      </c>
      <c r="B14" s="225" t="s">
        <v>1051</v>
      </c>
      <c r="C14" s="226"/>
      <c r="D14" s="13" t="s">
        <v>1225</v>
      </c>
      <c r="E14" s="14" t="s">
        <v>2290</v>
      </c>
    </row>
    <row r="15" spans="1:5" ht="87.75" customHeight="1" x14ac:dyDescent="0.2">
      <c r="A15" s="10">
        <v>5</v>
      </c>
      <c r="B15" s="225" t="s">
        <v>1052</v>
      </c>
      <c r="C15" s="226"/>
      <c r="D15" s="13" t="s">
        <v>1226</v>
      </c>
      <c r="E15" s="14" t="s">
        <v>2291</v>
      </c>
    </row>
    <row r="16" spans="1:5" ht="76.5" customHeight="1" x14ac:dyDescent="0.2">
      <c r="A16" s="10">
        <v>6</v>
      </c>
      <c r="B16" s="225" t="s">
        <v>1053</v>
      </c>
      <c r="C16" s="226"/>
      <c r="D16" s="13" t="s">
        <v>1227</v>
      </c>
      <c r="E16" s="14" t="s">
        <v>2292</v>
      </c>
    </row>
    <row r="17" spans="1:5" ht="87.75" customHeight="1" x14ac:dyDescent="0.2">
      <c r="A17" s="10">
        <v>7</v>
      </c>
      <c r="B17" s="225" t="s">
        <v>1054</v>
      </c>
      <c r="C17" s="226"/>
      <c r="D17" s="13" t="s">
        <v>1228</v>
      </c>
      <c r="E17" s="14" t="s">
        <v>2293</v>
      </c>
    </row>
    <row r="18" spans="1:5" ht="300.75" customHeight="1" x14ac:dyDescent="0.2">
      <c r="A18" s="10">
        <v>8</v>
      </c>
      <c r="B18" s="228" t="s">
        <v>1328</v>
      </c>
      <c r="C18" s="229"/>
      <c r="D18" s="13" t="s">
        <v>1229</v>
      </c>
      <c r="E18" s="14" t="s">
        <v>3500</v>
      </c>
    </row>
    <row r="19" spans="1:5" ht="146.25" customHeight="1" x14ac:dyDescent="0.2">
      <c r="A19" s="10">
        <v>9</v>
      </c>
      <c r="B19" s="225" t="s">
        <v>1076</v>
      </c>
      <c r="C19" s="226"/>
      <c r="D19" s="13" t="s">
        <v>1230</v>
      </c>
      <c r="E19" s="14" t="s">
        <v>3497</v>
      </c>
    </row>
    <row r="20" spans="1:5" ht="116.25" customHeight="1" x14ac:dyDescent="0.2">
      <c r="A20" s="10">
        <v>10</v>
      </c>
      <c r="B20" s="225" t="s">
        <v>1055</v>
      </c>
      <c r="C20" s="226"/>
      <c r="D20" s="13" t="s">
        <v>1231</v>
      </c>
      <c r="E20" s="14" t="s">
        <v>2294</v>
      </c>
    </row>
    <row r="21" spans="1:5" ht="151.5" customHeight="1" x14ac:dyDescent="0.2">
      <c r="A21" s="10">
        <v>11</v>
      </c>
      <c r="B21" s="225" t="s">
        <v>1056</v>
      </c>
      <c r="C21" s="226"/>
      <c r="D21" s="13" t="s">
        <v>1232</v>
      </c>
      <c r="E21" s="14" t="s">
        <v>2295</v>
      </c>
    </row>
    <row r="22" spans="1:5" ht="121.5" customHeight="1" x14ac:dyDescent="0.2">
      <c r="A22" s="10">
        <v>12</v>
      </c>
      <c r="B22" s="225" t="s">
        <v>1057</v>
      </c>
      <c r="C22" s="226"/>
      <c r="D22" s="13" t="s">
        <v>1233</v>
      </c>
      <c r="E22" s="14" t="s">
        <v>3507</v>
      </c>
    </row>
    <row r="23" spans="1:5" ht="101.25" customHeight="1" x14ac:dyDescent="0.2">
      <c r="A23" s="10">
        <v>13</v>
      </c>
      <c r="B23" s="225" t="s">
        <v>1058</v>
      </c>
      <c r="C23" s="226"/>
      <c r="D23" s="13" t="s">
        <v>1234</v>
      </c>
      <c r="E23" s="14" t="s">
        <v>3499</v>
      </c>
    </row>
    <row r="24" spans="1:5" ht="189.75" customHeight="1" x14ac:dyDescent="0.2">
      <c r="A24" s="10">
        <v>14</v>
      </c>
      <c r="B24" s="225" t="s">
        <v>1059</v>
      </c>
      <c r="C24" s="226"/>
      <c r="D24" s="13" t="s">
        <v>1235</v>
      </c>
      <c r="E24" s="14" t="s">
        <v>3498</v>
      </c>
    </row>
    <row r="25" spans="1:5" ht="90" customHeight="1" x14ac:dyDescent="0.2">
      <c r="A25" s="10">
        <v>15</v>
      </c>
      <c r="B25" s="225" t="s">
        <v>1060</v>
      </c>
      <c r="C25" s="226"/>
      <c r="D25" s="13" t="s">
        <v>1236</v>
      </c>
      <c r="E25" s="14" t="s">
        <v>3501</v>
      </c>
    </row>
    <row r="26" spans="1:5" ht="191.25" x14ac:dyDescent="0.2">
      <c r="A26" s="10">
        <v>16</v>
      </c>
      <c r="B26" s="225" t="s">
        <v>1061</v>
      </c>
      <c r="C26" s="226"/>
      <c r="D26" s="13" t="s">
        <v>1237</v>
      </c>
      <c r="E26" s="14" t="s">
        <v>1273</v>
      </c>
    </row>
    <row r="27" spans="1:5" ht="162.75" customHeight="1" x14ac:dyDescent="0.2">
      <c r="A27" s="10">
        <v>17</v>
      </c>
      <c r="B27" s="225" t="s">
        <v>1062</v>
      </c>
      <c r="C27" s="226"/>
      <c r="D27" s="13" t="s">
        <v>1238</v>
      </c>
      <c r="E27" s="14" t="s">
        <v>2314</v>
      </c>
    </row>
    <row r="28" spans="1:5" ht="240" customHeight="1" x14ac:dyDescent="0.2">
      <c r="A28" s="10">
        <v>18</v>
      </c>
      <c r="B28" s="225" t="s">
        <v>1063</v>
      </c>
      <c r="C28" s="226"/>
      <c r="D28" s="13" t="s">
        <v>1239</v>
      </c>
      <c r="E28" s="14" t="s">
        <v>1274</v>
      </c>
    </row>
    <row r="29" spans="1:5" ht="84.75" customHeight="1" x14ac:dyDescent="0.2">
      <c r="A29" s="10">
        <v>19</v>
      </c>
      <c r="B29" s="225" t="s">
        <v>1064</v>
      </c>
      <c r="C29" s="226"/>
      <c r="D29" s="13" t="s">
        <v>1240</v>
      </c>
      <c r="E29" s="14" t="s">
        <v>3502</v>
      </c>
    </row>
    <row r="30" spans="1:5" ht="91.5" customHeight="1" x14ac:dyDescent="0.2">
      <c r="A30" s="10">
        <v>20</v>
      </c>
      <c r="B30" s="225" t="s">
        <v>1065</v>
      </c>
      <c r="C30" s="226"/>
      <c r="D30" s="13" t="s">
        <v>1242</v>
      </c>
      <c r="E30" s="14" t="s">
        <v>2296</v>
      </c>
    </row>
    <row r="31" spans="1:5" ht="82.5" customHeight="1" x14ac:dyDescent="0.2">
      <c r="A31" s="10">
        <v>21</v>
      </c>
      <c r="B31" s="227" t="s">
        <v>1066</v>
      </c>
      <c r="C31" s="227"/>
      <c r="D31" s="17" t="s">
        <v>1241</v>
      </c>
      <c r="E31" s="18" t="s">
        <v>2297</v>
      </c>
    </row>
    <row r="32" spans="1:5" ht="30" customHeight="1" x14ac:dyDescent="0.2"/>
    <row r="33" spans="2:5" ht="30" customHeight="1" x14ac:dyDescent="0.2"/>
    <row r="34" spans="2:5" ht="30" customHeight="1" x14ac:dyDescent="0.2"/>
    <row r="35" spans="2:5" ht="30" customHeight="1" x14ac:dyDescent="0.2"/>
    <row r="36" spans="2:5" ht="30" customHeight="1" x14ac:dyDescent="0.2"/>
    <row r="37" spans="2:5" s="19" customFormat="1" ht="30" customHeight="1" x14ac:dyDescent="0.2">
      <c r="B37" s="1"/>
      <c r="C37" s="1"/>
      <c r="D37" s="1"/>
      <c r="E37" s="1"/>
    </row>
    <row r="38" spans="2:5" s="19" customFormat="1" ht="30" customHeight="1" x14ac:dyDescent="0.2">
      <c r="B38" s="1"/>
      <c r="C38" s="1"/>
      <c r="D38" s="1"/>
      <c r="E38" s="1"/>
    </row>
    <row r="39" spans="2:5" s="19" customFormat="1" ht="30" customHeight="1" x14ac:dyDescent="0.2">
      <c r="B39" s="1"/>
      <c r="C39" s="1"/>
      <c r="D39" s="1"/>
      <c r="E39" s="1"/>
    </row>
    <row r="40" spans="2:5" s="19" customFormat="1" ht="30" customHeight="1" x14ac:dyDescent="0.2">
      <c r="B40" s="1"/>
      <c r="C40" s="1"/>
      <c r="D40" s="1"/>
      <c r="E40" s="1"/>
    </row>
    <row r="41" spans="2:5" s="19" customFormat="1" ht="30" customHeight="1" x14ac:dyDescent="0.2">
      <c r="B41" s="1"/>
      <c r="C41" s="1"/>
      <c r="D41" s="1"/>
      <c r="E41" s="1"/>
    </row>
    <row r="42" spans="2:5" s="19" customFormat="1" ht="30" customHeight="1" x14ac:dyDescent="0.2">
      <c r="B42" s="1"/>
      <c r="C42" s="1"/>
      <c r="D42" s="1"/>
      <c r="E42" s="1"/>
    </row>
  </sheetData>
  <mergeCells count="30">
    <mergeCell ref="B5:E5"/>
    <mergeCell ref="A8:E8"/>
    <mergeCell ref="B9:E9"/>
    <mergeCell ref="B10:C10"/>
    <mergeCell ref="A1:E1"/>
    <mergeCell ref="A2:A3"/>
    <mergeCell ref="C2:E2"/>
    <mergeCell ref="C3:E3"/>
    <mergeCell ref="A4:E4"/>
    <mergeCell ref="B22:C22"/>
    <mergeCell ref="B11:C11"/>
    <mergeCell ref="B12:C12"/>
    <mergeCell ref="B13:C13"/>
    <mergeCell ref="B14:C14"/>
    <mergeCell ref="B15:C15"/>
    <mergeCell ref="B16:C16"/>
    <mergeCell ref="B17:C17"/>
    <mergeCell ref="B20:C20"/>
    <mergeCell ref="B21:C21"/>
    <mergeCell ref="B18:C18"/>
    <mergeCell ref="B19:C19"/>
    <mergeCell ref="B29:C29"/>
    <mergeCell ref="B30:C30"/>
    <mergeCell ref="B31:C31"/>
    <mergeCell ref="B23:C23"/>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43" fitToHeight="0" orientation="portrait" cellComments="asDisplayed" r:id="rId1"/>
  <rowBreaks count="1" manualBreakCount="1">
    <brk id="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Arkusz7">
    <tabColor theme="7" tint="-0.249977111117893"/>
    <pageSetUpPr fitToPage="1"/>
  </sheetPr>
  <dimension ref="A1:E30"/>
  <sheetViews>
    <sheetView view="pageBreakPreview" topLeftCell="A16" zoomScale="90" zoomScaleNormal="100" zoomScaleSheetLayoutView="90" workbookViewId="0">
      <selection activeCell="E9" sqref="E9:E10"/>
    </sheetView>
  </sheetViews>
  <sheetFormatPr defaultColWidth="9.140625" defaultRowHeight="12.75" x14ac:dyDescent="0.2"/>
  <cols>
    <col min="1" max="1" width="5.85546875" style="19" customWidth="1"/>
    <col min="2" max="2" width="89.85546875" style="1" customWidth="1"/>
    <col min="3" max="4" width="23.28515625" style="1" customWidth="1"/>
    <col min="5" max="5" width="110.7109375" style="1" customWidth="1"/>
    <col min="6" max="16384" width="9.140625" style="1"/>
  </cols>
  <sheetData>
    <row r="1" spans="1:5" ht="30" customHeight="1" thickBot="1" x14ac:dyDescent="0.25">
      <c r="A1" s="262" t="s">
        <v>1164</v>
      </c>
      <c r="B1" s="263"/>
      <c r="C1" s="263"/>
      <c r="D1" s="263"/>
      <c r="E1" s="264"/>
    </row>
    <row r="2" spans="1:5" ht="46.5" customHeight="1" x14ac:dyDescent="0.2">
      <c r="A2" s="265">
        <v>1</v>
      </c>
      <c r="B2" s="23" t="s">
        <v>1035</v>
      </c>
      <c r="C2" s="241" t="s">
        <v>3529</v>
      </c>
      <c r="D2" s="242"/>
      <c r="E2" s="243"/>
    </row>
    <row r="3" spans="1:5" ht="40.5" customHeight="1" thickBot="1" x14ac:dyDescent="0.25">
      <c r="A3" s="266"/>
      <c r="B3" s="24" t="s">
        <v>1036</v>
      </c>
      <c r="C3" s="267" t="s">
        <v>1177</v>
      </c>
      <c r="D3" s="268"/>
      <c r="E3" s="269"/>
    </row>
    <row r="4" spans="1:5" ht="15" customHeight="1" thickBot="1" x14ac:dyDescent="0.25">
      <c r="A4" s="270"/>
      <c r="B4" s="270"/>
      <c r="C4" s="270"/>
      <c r="D4" s="270"/>
      <c r="E4" s="270"/>
    </row>
    <row r="5" spans="1:5" ht="24.95" customHeight="1" thickBot="1" x14ac:dyDescent="0.25">
      <c r="A5" s="67">
        <v>2</v>
      </c>
      <c r="B5" s="259" t="s">
        <v>1038</v>
      </c>
      <c r="C5" s="260"/>
      <c r="D5" s="260"/>
      <c r="E5" s="261"/>
    </row>
    <row r="6" spans="1:5" ht="60.75" customHeight="1" x14ac:dyDescent="0.2">
      <c r="A6" s="25" t="s">
        <v>13</v>
      </c>
      <c r="B6" s="26" t="s">
        <v>1039</v>
      </c>
      <c r="C6" s="26" t="s">
        <v>1040</v>
      </c>
      <c r="D6" s="26" t="s">
        <v>1041</v>
      </c>
      <c r="E6" s="27" t="s">
        <v>1042</v>
      </c>
    </row>
    <row r="7" spans="1:5" ht="153.75" customHeight="1" x14ac:dyDescent="0.2">
      <c r="A7" s="28">
        <v>1</v>
      </c>
      <c r="B7" s="41" t="s">
        <v>1081</v>
      </c>
      <c r="C7" s="41" t="s">
        <v>1082</v>
      </c>
      <c r="D7" s="39" t="s">
        <v>1244</v>
      </c>
      <c r="E7" s="41" t="s">
        <v>2301</v>
      </c>
    </row>
    <row r="8" spans="1:5" ht="156" customHeight="1" x14ac:dyDescent="0.2">
      <c r="A8" s="28">
        <f t="shared" ref="A8" si="0">A7+1</f>
        <v>2</v>
      </c>
      <c r="B8" s="41" t="s">
        <v>1103</v>
      </c>
      <c r="C8" s="41" t="s">
        <v>1077</v>
      </c>
      <c r="D8" s="39" t="s">
        <v>1245</v>
      </c>
      <c r="E8" s="52" t="s">
        <v>3257</v>
      </c>
    </row>
    <row r="9" spans="1:5" ht="113.25" customHeight="1" x14ac:dyDescent="0.2">
      <c r="A9" s="253">
        <v>3</v>
      </c>
      <c r="B9" s="256" t="s">
        <v>3226</v>
      </c>
      <c r="C9" s="271" t="s">
        <v>1083</v>
      </c>
      <c r="D9" s="257" t="s">
        <v>1087</v>
      </c>
      <c r="E9" s="258" t="s">
        <v>3412</v>
      </c>
    </row>
    <row r="10" spans="1:5" ht="196.5" customHeight="1" x14ac:dyDescent="0.2">
      <c r="A10" s="254"/>
      <c r="B10" s="256"/>
      <c r="C10" s="272"/>
      <c r="D10" s="227"/>
      <c r="E10" s="258"/>
    </row>
    <row r="11" spans="1:5" s="54" customFormat="1" ht="114.75" customHeight="1" x14ac:dyDescent="0.2">
      <c r="A11" s="254"/>
      <c r="B11" s="55" t="s">
        <v>3410</v>
      </c>
      <c r="C11" s="272"/>
      <c r="D11" s="17" t="s">
        <v>1247</v>
      </c>
      <c r="E11" s="48" t="s">
        <v>2306</v>
      </c>
    </row>
    <row r="12" spans="1:5" s="54" customFormat="1" ht="88.5" customHeight="1" x14ac:dyDescent="0.2">
      <c r="A12" s="255"/>
      <c r="B12" s="56" t="s">
        <v>1248</v>
      </c>
      <c r="C12" s="273"/>
      <c r="D12" s="17" t="s">
        <v>1249</v>
      </c>
      <c r="E12" s="57" t="s">
        <v>3163</v>
      </c>
    </row>
    <row r="13" spans="1:5" ht="142.5" customHeight="1" x14ac:dyDescent="0.2">
      <c r="A13" s="28">
        <v>4</v>
      </c>
      <c r="B13" s="29" t="s">
        <v>1085</v>
      </c>
      <c r="C13" s="41" t="s">
        <v>3221</v>
      </c>
      <c r="D13" s="39" t="s">
        <v>1102</v>
      </c>
      <c r="E13" s="41" t="s">
        <v>2302</v>
      </c>
    </row>
    <row r="14" spans="1:5" ht="168.75" customHeight="1" x14ac:dyDescent="0.2">
      <c r="A14" s="28">
        <v>5</v>
      </c>
      <c r="B14" s="29" t="s">
        <v>1086</v>
      </c>
      <c r="C14" s="41" t="s">
        <v>1104</v>
      </c>
      <c r="D14" s="39" t="s">
        <v>1250</v>
      </c>
      <c r="E14" s="41" t="s">
        <v>2303</v>
      </c>
    </row>
    <row r="15" spans="1:5" ht="23.25" customHeight="1" thickBot="1" x14ac:dyDescent="0.25">
      <c r="A15" s="35"/>
      <c r="B15" s="30"/>
    </row>
    <row r="16" spans="1:5" ht="62.25" customHeight="1" thickBot="1" x14ac:dyDescent="0.25">
      <c r="A16" s="43"/>
      <c r="B16" s="259" t="s">
        <v>1046</v>
      </c>
      <c r="C16" s="260"/>
      <c r="D16" s="260"/>
      <c r="E16" s="261"/>
    </row>
    <row r="17" spans="1:5" ht="30" customHeight="1" x14ac:dyDescent="0.2">
      <c r="A17" s="25" t="s">
        <v>13</v>
      </c>
      <c r="B17" s="249" t="s">
        <v>1040</v>
      </c>
      <c r="C17" s="250"/>
      <c r="D17" s="26" t="s">
        <v>1041</v>
      </c>
      <c r="E17" s="27" t="s">
        <v>1047</v>
      </c>
    </row>
    <row r="18" spans="1:5" ht="67.5" customHeight="1" x14ac:dyDescent="0.2">
      <c r="A18" s="31">
        <v>1</v>
      </c>
      <c r="B18" s="251" t="s">
        <v>3166</v>
      </c>
      <c r="C18" s="252"/>
      <c r="D18" s="32" t="s">
        <v>1243</v>
      </c>
      <c r="E18" s="14" t="s">
        <v>2305</v>
      </c>
    </row>
    <row r="19" spans="1:5" ht="129" customHeight="1" x14ac:dyDescent="0.2">
      <c r="A19" s="31">
        <v>2</v>
      </c>
      <c r="B19" s="251" t="s">
        <v>1088</v>
      </c>
      <c r="C19" s="252"/>
      <c r="D19" s="99" t="s">
        <v>1246</v>
      </c>
      <c r="E19" s="14" t="s">
        <v>3411</v>
      </c>
    </row>
    <row r="20" spans="1:5" ht="86.25" customHeight="1" x14ac:dyDescent="0.2">
      <c r="A20" s="31">
        <v>3</v>
      </c>
      <c r="B20" s="251" t="s">
        <v>1089</v>
      </c>
      <c r="C20" s="252"/>
      <c r="D20" s="99" t="s">
        <v>1084</v>
      </c>
      <c r="E20" s="20" t="s">
        <v>2304</v>
      </c>
    </row>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19" customFormat="1" ht="30" customHeight="1" x14ac:dyDescent="0.2">
      <c r="B29" s="1"/>
      <c r="C29" s="1"/>
      <c r="D29" s="1"/>
      <c r="E29" s="1"/>
    </row>
    <row r="30" spans="1:5" s="19" customFormat="1" ht="30" customHeight="1" x14ac:dyDescent="0.2">
      <c r="B30" s="1"/>
      <c r="C30" s="1"/>
      <c r="D30" s="1"/>
      <c r="E30" s="1"/>
    </row>
  </sheetData>
  <mergeCells count="16">
    <mergeCell ref="D9:D10"/>
    <mergeCell ref="E9:E10"/>
    <mergeCell ref="B16:E16"/>
    <mergeCell ref="A1:E1"/>
    <mergeCell ref="A2:A3"/>
    <mergeCell ref="C2:E2"/>
    <mergeCell ref="C3:E3"/>
    <mergeCell ref="A4:E4"/>
    <mergeCell ref="B5:E5"/>
    <mergeCell ref="C9:C12"/>
    <mergeCell ref="B17:C17"/>
    <mergeCell ref="B18:C18"/>
    <mergeCell ref="B19:C19"/>
    <mergeCell ref="B20:C20"/>
    <mergeCell ref="A9:A12"/>
    <mergeCell ref="B9:B10"/>
  </mergeCells>
  <pageMargins left="0.70866141732283472" right="0.70866141732283472" top="0.74803149606299213" bottom="0.74803149606299213" header="0.31496062992125984" footer="0.31496062992125984"/>
  <pageSetup paperSize="9" scale="38" fitToHeight="0" orientation="portrait" cellComments="asDisplayed"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8">
    <tabColor theme="7" tint="-0.249977111117893"/>
    <pageSetUpPr fitToPage="1"/>
  </sheetPr>
  <dimension ref="A1:E45"/>
  <sheetViews>
    <sheetView view="pageBreakPreview" topLeftCell="A27" zoomScaleNormal="100" zoomScaleSheetLayoutView="100" workbookViewId="0">
      <selection activeCell="E27" sqref="E27"/>
    </sheetView>
  </sheetViews>
  <sheetFormatPr defaultColWidth="9.140625" defaultRowHeight="12.75" x14ac:dyDescent="0.2"/>
  <cols>
    <col min="1" max="1" width="5.85546875" style="19" customWidth="1"/>
    <col min="2" max="2" width="81.7109375" style="1" customWidth="1"/>
    <col min="3" max="4" width="23.28515625" style="1" customWidth="1"/>
    <col min="5" max="5" width="91.28515625" style="1" customWidth="1"/>
    <col min="6" max="16384" width="9.140625" style="1"/>
  </cols>
  <sheetData>
    <row r="1" spans="1:5" ht="57.75" customHeight="1" thickBot="1" x14ac:dyDescent="0.25">
      <c r="A1" s="280" t="s">
        <v>2317</v>
      </c>
      <c r="B1" s="281"/>
      <c r="C1" s="281"/>
      <c r="D1" s="281"/>
      <c r="E1" s="282"/>
    </row>
    <row r="2" spans="1:5" ht="48.75" customHeight="1" x14ac:dyDescent="0.2">
      <c r="A2" s="265">
        <v>1</v>
      </c>
      <c r="B2" s="23" t="s">
        <v>1035</v>
      </c>
      <c r="C2" s="241" t="s">
        <v>3529</v>
      </c>
      <c r="D2" s="242"/>
      <c r="E2" s="243"/>
    </row>
    <row r="3" spans="1:5" ht="40.5" customHeight="1" thickBot="1" x14ac:dyDescent="0.25">
      <c r="A3" s="266"/>
      <c r="B3" s="24" t="s">
        <v>1036</v>
      </c>
      <c r="C3" s="267" t="s">
        <v>1177</v>
      </c>
      <c r="D3" s="268"/>
      <c r="E3" s="269"/>
    </row>
    <row r="4" spans="1:5" ht="15" customHeight="1" thickBot="1" x14ac:dyDescent="0.25">
      <c r="A4" s="270"/>
      <c r="B4" s="270"/>
      <c r="C4" s="270"/>
      <c r="D4" s="270"/>
      <c r="E4" s="270"/>
    </row>
    <row r="5" spans="1:5" ht="24.95" customHeight="1" thickBot="1" x14ac:dyDescent="0.25">
      <c r="A5" s="68">
        <v>2</v>
      </c>
      <c r="B5" s="259" t="s">
        <v>1038</v>
      </c>
      <c r="C5" s="260"/>
      <c r="D5" s="260"/>
      <c r="E5" s="261"/>
    </row>
    <row r="6" spans="1:5" ht="60.75" customHeight="1" x14ac:dyDescent="0.2">
      <c r="A6" s="25" t="s">
        <v>13</v>
      </c>
      <c r="B6" s="26" t="s">
        <v>1039</v>
      </c>
      <c r="C6" s="26" t="s">
        <v>1040</v>
      </c>
      <c r="D6" s="26" t="s">
        <v>1041</v>
      </c>
      <c r="E6" s="27" t="s">
        <v>1042</v>
      </c>
    </row>
    <row r="7" spans="1:5" ht="90.75" customHeight="1" x14ac:dyDescent="0.2">
      <c r="A7" s="28">
        <v>1</v>
      </c>
      <c r="B7" s="41" t="s">
        <v>1067</v>
      </c>
      <c r="C7" s="41" t="s">
        <v>1068</v>
      </c>
      <c r="D7" s="39" t="s">
        <v>1165</v>
      </c>
      <c r="E7" s="33" t="s">
        <v>3413</v>
      </c>
    </row>
    <row r="8" spans="1:5" ht="51" x14ac:dyDescent="0.2">
      <c r="A8" s="28">
        <v>2</v>
      </c>
      <c r="B8" s="41" t="s">
        <v>1069</v>
      </c>
      <c r="C8" s="41" t="s">
        <v>1070</v>
      </c>
      <c r="D8" s="39" t="s">
        <v>1166</v>
      </c>
      <c r="E8" s="33" t="s">
        <v>2284</v>
      </c>
    </row>
    <row r="9" spans="1:5" ht="51" x14ac:dyDescent="0.2">
      <c r="A9" s="28">
        <v>3</v>
      </c>
      <c r="B9" s="41" t="s">
        <v>1069</v>
      </c>
      <c r="C9" s="41" t="s">
        <v>1071</v>
      </c>
      <c r="D9" s="39" t="s">
        <v>1255</v>
      </c>
      <c r="E9" s="33" t="s">
        <v>3414</v>
      </c>
    </row>
    <row r="10" spans="1:5" ht="51" x14ac:dyDescent="0.2">
      <c r="A10" s="28">
        <v>4</v>
      </c>
      <c r="B10" s="41" t="s">
        <v>1069</v>
      </c>
      <c r="C10" s="41" t="s">
        <v>1072</v>
      </c>
      <c r="D10" s="39" t="s">
        <v>1254</v>
      </c>
      <c r="E10" s="33" t="s">
        <v>1251</v>
      </c>
    </row>
    <row r="11" spans="1:5" ht="54.75" customHeight="1" x14ac:dyDescent="0.2">
      <c r="A11" s="28">
        <v>5</v>
      </c>
      <c r="B11" s="41" t="s">
        <v>1069</v>
      </c>
      <c r="C11" s="41" t="s">
        <v>1073</v>
      </c>
      <c r="D11" s="39" t="s">
        <v>1253</v>
      </c>
      <c r="E11" s="33" t="s">
        <v>2285</v>
      </c>
    </row>
    <row r="12" spans="1:5" ht="177" x14ac:dyDescent="0.2">
      <c r="A12" s="28">
        <v>6</v>
      </c>
      <c r="B12" s="41" t="s">
        <v>2313</v>
      </c>
      <c r="C12" s="41" t="s">
        <v>1090</v>
      </c>
      <c r="D12" s="39" t="s">
        <v>1252</v>
      </c>
      <c r="E12" s="33" t="s">
        <v>3503</v>
      </c>
    </row>
    <row r="13" spans="1:5" ht="87" customHeight="1" x14ac:dyDescent="0.2">
      <c r="A13" s="28">
        <v>7</v>
      </c>
      <c r="B13" s="41" t="s">
        <v>1091</v>
      </c>
      <c r="C13" s="41" t="s">
        <v>1092</v>
      </c>
      <c r="D13" s="39" t="s">
        <v>1256</v>
      </c>
      <c r="E13" s="33" t="s">
        <v>2307</v>
      </c>
    </row>
    <row r="14" spans="1:5" ht="72.75" customHeight="1" x14ac:dyDescent="0.2">
      <c r="A14" s="28">
        <v>8</v>
      </c>
      <c r="B14" s="41" t="s">
        <v>1091</v>
      </c>
      <c r="C14" s="41" t="s">
        <v>1092</v>
      </c>
      <c r="D14" s="39" t="s">
        <v>1257</v>
      </c>
      <c r="E14" s="33" t="s">
        <v>3504</v>
      </c>
    </row>
    <row r="15" spans="1:5" ht="72.75" customHeight="1" x14ac:dyDescent="0.2">
      <c r="A15" s="28">
        <v>9</v>
      </c>
      <c r="B15" s="41" t="s">
        <v>3409</v>
      </c>
      <c r="C15" s="41" t="s">
        <v>1079</v>
      </c>
      <c r="D15" s="17" t="s">
        <v>1258</v>
      </c>
      <c r="E15" s="22" t="s">
        <v>2308</v>
      </c>
    </row>
    <row r="16" spans="1:5" ht="95.25" customHeight="1" x14ac:dyDescent="0.2">
      <c r="A16" s="28">
        <v>10</v>
      </c>
      <c r="B16" s="41" t="s">
        <v>1080</v>
      </c>
      <c r="C16" s="41" t="s">
        <v>3258</v>
      </c>
      <c r="D16" s="39" t="s">
        <v>1259</v>
      </c>
      <c r="E16" s="33" t="s">
        <v>2309</v>
      </c>
    </row>
    <row r="17" spans="1:5" ht="174" customHeight="1" x14ac:dyDescent="0.2">
      <c r="A17" s="28">
        <v>11</v>
      </c>
      <c r="B17" s="84" t="s">
        <v>3225</v>
      </c>
      <c r="C17" s="36" t="s">
        <v>3415</v>
      </c>
      <c r="D17" s="39" t="s">
        <v>1260</v>
      </c>
      <c r="E17" s="33" t="s">
        <v>2310</v>
      </c>
    </row>
    <row r="18" spans="1:5" ht="64.5" customHeight="1" x14ac:dyDescent="0.2">
      <c r="A18" s="28">
        <v>12</v>
      </c>
      <c r="B18" s="41" t="s">
        <v>1093</v>
      </c>
      <c r="C18" s="41" t="s">
        <v>1074</v>
      </c>
      <c r="D18" s="39" t="s">
        <v>1261</v>
      </c>
      <c r="E18" s="33" t="s">
        <v>1272</v>
      </c>
    </row>
    <row r="19" spans="1:5" ht="167.25" customHeight="1" x14ac:dyDescent="0.2">
      <c r="A19" s="28">
        <v>13</v>
      </c>
      <c r="B19" s="41" t="s">
        <v>1167</v>
      </c>
      <c r="C19" s="41" t="s">
        <v>1094</v>
      </c>
      <c r="D19" s="39" t="s">
        <v>1262</v>
      </c>
      <c r="E19" s="33" t="s">
        <v>3260</v>
      </c>
    </row>
    <row r="20" spans="1:5" ht="87.75" customHeight="1" x14ac:dyDescent="0.2">
      <c r="A20" s="28">
        <v>14</v>
      </c>
      <c r="B20" s="41" t="s">
        <v>1168</v>
      </c>
      <c r="C20" s="41" t="s">
        <v>1094</v>
      </c>
      <c r="D20" s="39" t="s">
        <v>1263</v>
      </c>
      <c r="E20" s="33" t="s">
        <v>3164</v>
      </c>
    </row>
    <row r="21" spans="1:5" ht="119.25" customHeight="1" x14ac:dyDescent="0.2">
      <c r="A21" s="28">
        <v>15</v>
      </c>
      <c r="B21" s="41" t="s">
        <v>1095</v>
      </c>
      <c r="C21" s="41" t="s">
        <v>1094</v>
      </c>
      <c r="D21" s="39" t="s">
        <v>1264</v>
      </c>
      <c r="E21" s="33" t="s">
        <v>3505</v>
      </c>
    </row>
    <row r="22" spans="1:5" ht="120.75" customHeight="1" x14ac:dyDescent="0.2">
      <c r="A22" s="28">
        <v>16</v>
      </c>
      <c r="B22" s="36" t="s">
        <v>1169</v>
      </c>
      <c r="C22" s="40" t="s">
        <v>1170</v>
      </c>
      <c r="D22" s="39" t="s">
        <v>1265</v>
      </c>
      <c r="E22" s="53" t="s">
        <v>2311</v>
      </c>
    </row>
    <row r="23" spans="1:5" ht="113.25" customHeight="1" x14ac:dyDescent="0.2">
      <c r="A23" s="28">
        <v>17</v>
      </c>
      <c r="B23" s="41" t="s">
        <v>1171</v>
      </c>
      <c r="C23" s="36" t="s">
        <v>1172</v>
      </c>
      <c r="D23" s="39" t="s">
        <v>1266</v>
      </c>
      <c r="E23" s="22" t="s">
        <v>3506</v>
      </c>
    </row>
    <row r="24" spans="1:5" ht="108.75" customHeight="1" x14ac:dyDescent="0.2">
      <c r="A24" s="28">
        <v>18</v>
      </c>
      <c r="B24" s="41" t="s">
        <v>1078</v>
      </c>
      <c r="C24" s="41" t="s">
        <v>1096</v>
      </c>
      <c r="D24" s="39" t="s">
        <v>1267</v>
      </c>
      <c r="E24" s="33" t="s">
        <v>3165</v>
      </c>
    </row>
    <row r="25" spans="1:5" ht="84.75" customHeight="1" x14ac:dyDescent="0.2">
      <c r="A25" s="28">
        <v>19</v>
      </c>
      <c r="B25" s="41" t="s">
        <v>1097</v>
      </c>
      <c r="C25" s="41" t="s">
        <v>1098</v>
      </c>
      <c r="D25" s="39" t="s">
        <v>1268</v>
      </c>
      <c r="E25" s="33" t="s">
        <v>3167</v>
      </c>
    </row>
    <row r="26" spans="1:5" ht="90.75" customHeight="1" x14ac:dyDescent="0.2">
      <c r="A26" s="28">
        <v>20</v>
      </c>
      <c r="B26" s="41" t="s">
        <v>1099</v>
      </c>
      <c r="C26" s="41" t="s">
        <v>1100</v>
      </c>
      <c r="D26" s="39" t="s">
        <v>1269</v>
      </c>
      <c r="E26" s="33" t="s">
        <v>3416</v>
      </c>
    </row>
    <row r="27" spans="1:5" ht="99.75" customHeight="1" x14ac:dyDescent="0.2">
      <c r="A27" s="28">
        <v>21</v>
      </c>
      <c r="B27" s="42" t="s">
        <v>1173</v>
      </c>
      <c r="C27" s="37" t="s">
        <v>1174</v>
      </c>
      <c r="D27" s="39" t="s">
        <v>1175</v>
      </c>
      <c r="E27" s="42" t="s">
        <v>3417</v>
      </c>
    </row>
    <row r="28" spans="1:5" ht="71.25" customHeight="1" thickBot="1" x14ac:dyDescent="0.25">
      <c r="A28" s="83">
        <v>22</v>
      </c>
      <c r="B28" s="89" t="s">
        <v>3224</v>
      </c>
      <c r="C28" s="19" t="s">
        <v>3170</v>
      </c>
      <c r="D28" s="39" t="s">
        <v>3171</v>
      </c>
      <c r="E28" s="101" t="s">
        <v>3172</v>
      </c>
    </row>
    <row r="29" spans="1:5" ht="24.95" customHeight="1" thickBot="1" x14ac:dyDescent="0.25">
      <c r="A29" s="43">
        <v>3</v>
      </c>
      <c r="B29" s="276" t="s">
        <v>1046</v>
      </c>
      <c r="C29" s="277"/>
      <c r="D29" s="277"/>
      <c r="E29" s="278"/>
    </row>
    <row r="30" spans="1:5" ht="30" customHeight="1" x14ac:dyDescent="0.2">
      <c r="A30" s="25" t="s">
        <v>13</v>
      </c>
      <c r="B30" s="249" t="s">
        <v>1040</v>
      </c>
      <c r="C30" s="250"/>
      <c r="D30" s="26" t="s">
        <v>1041</v>
      </c>
      <c r="E30" s="27" t="s">
        <v>1047</v>
      </c>
    </row>
    <row r="31" spans="1:5" ht="55.5" customHeight="1" x14ac:dyDescent="0.2">
      <c r="A31" s="31">
        <v>1</v>
      </c>
      <c r="B31" s="274" t="s">
        <v>1101</v>
      </c>
      <c r="C31" s="279"/>
      <c r="D31" s="13" t="s">
        <v>1270</v>
      </c>
      <c r="E31" s="21" t="s">
        <v>2300</v>
      </c>
    </row>
    <row r="32" spans="1:5" ht="57.75" customHeight="1" x14ac:dyDescent="0.2">
      <c r="A32" s="31">
        <v>2</v>
      </c>
      <c r="B32" s="274" t="s">
        <v>1176</v>
      </c>
      <c r="C32" s="275"/>
      <c r="D32" s="13" t="s">
        <v>1271</v>
      </c>
      <c r="E32" s="21" t="s">
        <v>2312</v>
      </c>
    </row>
    <row r="33" spans="1:5" ht="63.75" x14ac:dyDescent="0.2">
      <c r="A33" s="31">
        <v>3</v>
      </c>
      <c r="B33" s="274" t="s">
        <v>1075</v>
      </c>
      <c r="C33" s="279"/>
      <c r="D33" s="13" t="s">
        <v>3168</v>
      </c>
      <c r="E33" s="21" t="s">
        <v>2299</v>
      </c>
    </row>
    <row r="34" spans="1:5" ht="83.25" customHeight="1" x14ac:dyDescent="0.2">
      <c r="A34" s="82">
        <v>4</v>
      </c>
      <c r="B34" s="274" t="s">
        <v>1076</v>
      </c>
      <c r="C34" s="275"/>
      <c r="D34" s="39" t="s">
        <v>3169</v>
      </c>
      <c r="E34" s="34" t="s">
        <v>2298</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ht="30" customHeight="1" x14ac:dyDescent="0.2"/>
    <row r="41" spans="1:5" ht="30" customHeight="1" x14ac:dyDescent="0.2"/>
    <row r="42" spans="1:5" ht="30" customHeight="1" x14ac:dyDescent="0.2"/>
    <row r="43" spans="1:5" ht="30" customHeight="1" x14ac:dyDescent="0.2"/>
    <row r="44" spans="1:5" s="19" customFormat="1" ht="30" customHeight="1" x14ac:dyDescent="0.2">
      <c r="B44" s="1"/>
      <c r="C44" s="1"/>
      <c r="D44" s="1"/>
      <c r="E44" s="1"/>
    </row>
    <row r="45" spans="1:5" s="19" customFormat="1" ht="30" customHeight="1" x14ac:dyDescent="0.2">
      <c r="B45" s="1"/>
      <c r="C45" s="1"/>
      <c r="D45" s="1"/>
      <c r="E45" s="1"/>
    </row>
  </sheetData>
  <mergeCells count="12">
    <mergeCell ref="B5:E5"/>
    <mergeCell ref="A1:E1"/>
    <mergeCell ref="A2:A3"/>
    <mergeCell ref="C2:E2"/>
    <mergeCell ref="C3:E3"/>
    <mergeCell ref="A4:E4"/>
    <mergeCell ref="B34:C34"/>
    <mergeCell ref="B29:E29"/>
    <mergeCell ref="B30:C30"/>
    <mergeCell ref="B31:C31"/>
    <mergeCell ref="B32:C32"/>
    <mergeCell ref="B33:C33"/>
  </mergeCells>
  <pageMargins left="0.70866141732283472" right="0.70866141732283472" top="0.74803149606299213" bottom="0.74803149606299213" header="0.31496062992125984" footer="0.31496062992125984"/>
  <pageSetup paperSize="9" scale="39" fitToHeight="0" orientation="portrait" cellComments="asDisplayed"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Arkusz9">
    <tabColor theme="7" tint="-0.249977111117893"/>
  </sheetPr>
  <dimension ref="A1:E14"/>
  <sheetViews>
    <sheetView topLeftCell="B11" workbookViewId="0">
      <selection activeCell="E7" sqref="E7"/>
    </sheetView>
  </sheetViews>
  <sheetFormatPr defaultRowHeight="15" x14ac:dyDescent="0.25"/>
  <cols>
    <col min="2" max="2" width="80.140625" customWidth="1"/>
    <col min="3" max="3" width="17.42578125" customWidth="1"/>
    <col min="4" max="4" width="26.28515625" customWidth="1"/>
    <col min="5" max="5" width="135.5703125" customWidth="1"/>
  </cols>
  <sheetData>
    <row r="1" spans="1:5" s="4" customFormat="1" ht="28.5" customHeight="1" thickBot="1" x14ac:dyDescent="0.3">
      <c r="B1" s="283" t="s">
        <v>3494</v>
      </c>
      <c r="C1" s="283"/>
      <c r="D1" s="283"/>
      <c r="E1" s="283"/>
    </row>
    <row r="2" spans="1:5" ht="25.5" x14ac:dyDescent="0.25">
      <c r="A2" s="265">
        <v>1</v>
      </c>
      <c r="B2" s="23" t="s">
        <v>1035</v>
      </c>
      <c r="C2" s="287" t="s">
        <v>3528</v>
      </c>
      <c r="D2" s="288"/>
      <c r="E2" s="289"/>
    </row>
    <row r="3" spans="1:5" ht="39" customHeight="1" thickBot="1" x14ac:dyDescent="0.3">
      <c r="A3" s="266"/>
      <c r="B3" s="24" t="s">
        <v>1036</v>
      </c>
      <c r="C3" s="290" t="s">
        <v>1177</v>
      </c>
      <c r="D3" s="291"/>
      <c r="E3" s="292"/>
    </row>
    <row r="4" spans="1:5" ht="15.75" thickBot="1" x14ac:dyDescent="0.3">
      <c r="A4" s="270"/>
      <c r="B4" s="270"/>
      <c r="C4" s="270"/>
      <c r="D4" s="270"/>
      <c r="E4" s="270"/>
    </row>
    <row r="5" spans="1:5" ht="15.75" thickBot="1" x14ac:dyDescent="0.3">
      <c r="A5" s="68">
        <v>2</v>
      </c>
      <c r="B5" s="259" t="s">
        <v>1038</v>
      </c>
      <c r="C5" s="260"/>
      <c r="D5" s="260"/>
      <c r="E5" s="261"/>
    </row>
    <row r="6" spans="1:5" x14ac:dyDescent="0.25">
      <c r="A6" s="25" t="s">
        <v>13</v>
      </c>
      <c r="B6" s="26" t="s">
        <v>1039</v>
      </c>
      <c r="C6" s="26" t="s">
        <v>1040</v>
      </c>
      <c r="D6" s="26" t="s">
        <v>1041</v>
      </c>
      <c r="E6" s="27" t="s">
        <v>1042</v>
      </c>
    </row>
    <row r="7" spans="1:5" ht="390" customHeight="1" x14ac:dyDescent="0.25">
      <c r="A7" s="86">
        <v>1</v>
      </c>
      <c r="B7" s="87" t="s">
        <v>3261</v>
      </c>
      <c r="C7" s="87" t="s">
        <v>3207</v>
      </c>
      <c r="D7" s="88" t="s">
        <v>3211</v>
      </c>
      <c r="E7" s="87" t="s">
        <v>3604</v>
      </c>
    </row>
    <row r="8" spans="1:5" ht="138" customHeight="1" x14ac:dyDescent="0.25">
      <c r="A8" s="86">
        <v>2</v>
      </c>
      <c r="B8" s="87" t="s">
        <v>3212</v>
      </c>
      <c r="C8" s="87" t="s">
        <v>3213</v>
      </c>
      <c r="D8" s="88" t="s">
        <v>3214</v>
      </c>
      <c r="E8" s="87" t="s">
        <v>3605</v>
      </c>
    </row>
    <row r="9" spans="1:5" ht="191.25" customHeight="1" x14ac:dyDescent="0.25">
      <c r="A9" s="86">
        <v>3</v>
      </c>
      <c r="B9" s="87" t="s">
        <v>3215</v>
      </c>
      <c r="C9" s="87" t="s">
        <v>3216</v>
      </c>
      <c r="D9" s="88" t="s">
        <v>3217</v>
      </c>
      <c r="E9" s="87" t="s">
        <v>3418</v>
      </c>
    </row>
    <row r="10" spans="1:5" ht="182.25" customHeight="1" x14ac:dyDescent="0.25">
      <c r="A10" s="86"/>
      <c r="B10" s="87" t="s">
        <v>3218</v>
      </c>
      <c r="C10" s="87" t="s">
        <v>3219</v>
      </c>
      <c r="D10" s="88" t="s">
        <v>3220</v>
      </c>
      <c r="E10" s="87" t="s">
        <v>3259</v>
      </c>
    </row>
    <row r="11" spans="1:5" ht="15.75" thickBot="1" x14ac:dyDescent="0.3">
      <c r="A11" s="293"/>
      <c r="B11" s="293"/>
      <c r="C11" s="293"/>
      <c r="D11" s="293"/>
      <c r="E11" s="293"/>
    </row>
    <row r="12" spans="1:5" ht="15.75" thickBot="1" x14ac:dyDescent="0.3">
      <c r="A12" s="94">
        <v>3</v>
      </c>
      <c r="B12" s="259" t="s">
        <v>1046</v>
      </c>
      <c r="C12" s="260"/>
      <c r="D12" s="260"/>
      <c r="E12" s="261"/>
    </row>
    <row r="13" spans="1:5" x14ac:dyDescent="0.25">
      <c r="A13" s="25" t="s">
        <v>13</v>
      </c>
      <c r="B13" s="249" t="s">
        <v>1040</v>
      </c>
      <c r="C13" s="250"/>
      <c r="D13" s="26" t="s">
        <v>1041</v>
      </c>
      <c r="E13" s="27" t="s">
        <v>1047</v>
      </c>
    </row>
    <row r="14" spans="1:5" x14ac:dyDescent="0.25">
      <c r="A14" s="31"/>
      <c r="B14" s="284" t="s">
        <v>3181</v>
      </c>
      <c r="C14" s="285"/>
      <c r="D14" s="285"/>
      <c r="E14" s="286"/>
    </row>
  </sheetData>
  <mergeCells count="10">
    <mergeCell ref="B1:E1"/>
    <mergeCell ref="B12:E12"/>
    <mergeCell ref="B13:C13"/>
    <mergeCell ref="B14:E14"/>
    <mergeCell ref="A2:A3"/>
    <mergeCell ref="C2:E2"/>
    <mergeCell ref="C3:E3"/>
    <mergeCell ref="A4:E4"/>
    <mergeCell ref="B5:E5"/>
    <mergeCell ref="A11:E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Arkusz10">
    <tabColor theme="7" tint="-0.249977111117893"/>
  </sheetPr>
  <dimension ref="A1:E11"/>
  <sheetViews>
    <sheetView workbookViewId="0">
      <selection activeCell="E7" sqref="E7"/>
    </sheetView>
  </sheetViews>
  <sheetFormatPr defaultRowHeight="15" x14ac:dyDescent="0.25"/>
  <cols>
    <col min="2" max="2" width="45.7109375" customWidth="1"/>
    <col min="3" max="3" width="12.42578125" customWidth="1"/>
    <col min="4" max="4" width="19.85546875" customWidth="1"/>
    <col min="5" max="5" width="172.28515625" customWidth="1"/>
  </cols>
  <sheetData>
    <row r="1" spans="1:5" ht="37.5" customHeight="1" thickBot="1" x14ac:dyDescent="0.3">
      <c r="A1" s="280" t="s">
        <v>3495</v>
      </c>
      <c r="B1" s="281"/>
      <c r="C1" s="281"/>
      <c r="D1" s="281"/>
      <c r="E1" s="282"/>
    </row>
    <row r="2" spans="1:5" ht="40.5" customHeight="1" x14ac:dyDescent="0.25">
      <c r="A2" s="265">
        <v>1</v>
      </c>
      <c r="B2" s="23" t="s">
        <v>1035</v>
      </c>
      <c r="C2" s="241" t="s">
        <v>3512</v>
      </c>
      <c r="D2" s="242"/>
      <c r="E2" s="243"/>
    </row>
    <row r="3" spans="1:5" ht="41.25" customHeight="1" thickBot="1" x14ac:dyDescent="0.3">
      <c r="A3" s="266"/>
      <c r="B3" s="24" t="s">
        <v>1036</v>
      </c>
      <c r="C3" s="267" t="s">
        <v>1177</v>
      </c>
      <c r="D3" s="268"/>
      <c r="E3" s="269"/>
    </row>
    <row r="4" spans="1:5" ht="15.75" thickBot="1" x14ac:dyDescent="0.3">
      <c r="A4" s="270"/>
      <c r="B4" s="270"/>
      <c r="C4" s="270"/>
      <c r="D4" s="270"/>
      <c r="E4" s="270"/>
    </row>
    <row r="5" spans="1:5" ht="15.75" thickBot="1" x14ac:dyDescent="0.3">
      <c r="A5" s="68">
        <v>2</v>
      </c>
      <c r="B5" s="259" t="s">
        <v>1038</v>
      </c>
      <c r="C5" s="260"/>
      <c r="D5" s="260"/>
      <c r="E5" s="261"/>
    </row>
    <row r="6" spans="1:5" x14ac:dyDescent="0.25">
      <c r="A6" s="25" t="s">
        <v>13</v>
      </c>
      <c r="B6" s="26" t="s">
        <v>1039</v>
      </c>
      <c r="C6" s="26" t="s">
        <v>1040</v>
      </c>
      <c r="D6" s="26" t="s">
        <v>1041</v>
      </c>
      <c r="E6" s="27" t="s">
        <v>1042</v>
      </c>
    </row>
    <row r="7" spans="1:5" ht="300.75" customHeight="1" x14ac:dyDescent="0.25">
      <c r="A7" s="97">
        <v>1</v>
      </c>
      <c r="B7" s="96" t="s">
        <v>3223</v>
      </c>
      <c r="C7" s="87" t="s">
        <v>3207</v>
      </c>
      <c r="D7" s="88" t="s">
        <v>3208</v>
      </c>
      <c r="E7" s="87" t="s">
        <v>3606</v>
      </c>
    </row>
    <row r="8" spans="1:5" ht="15.75" thickBot="1" x14ac:dyDescent="0.3">
      <c r="A8" s="293"/>
      <c r="B8" s="293"/>
      <c r="C8" s="293"/>
      <c r="D8" s="293"/>
      <c r="E8" s="293"/>
    </row>
    <row r="9" spans="1:5" ht="15.75" thickBot="1" x14ac:dyDescent="0.3">
      <c r="A9" s="67">
        <v>3</v>
      </c>
      <c r="B9" s="259" t="s">
        <v>1046</v>
      </c>
      <c r="C9" s="260"/>
      <c r="D9" s="260"/>
      <c r="E9" s="261"/>
    </row>
    <row r="10" spans="1:5" x14ac:dyDescent="0.25">
      <c r="A10" s="25" t="s">
        <v>13</v>
      </c>
      <c r="B10" s="249" t="s">
        <v>1040</v>
      </c>
      <c r="C10" s="250"/>
      <c r="D10" s="26" t="s">
        <v>1041</v>
      </c>
      <c r="E10" s="27" t="s">
        <v>1047</v>
      </c>
    </row>
    <row r="11" spans="1:5" ht="108" customHeight="1" x14ac:dyDescent="0.25">
      <c r="A11" s="119">
        <v>1</v>
      </c>
      <c r="B11" s="294" t="s">
        <v>3209</v>
      </c>
      <c r="C11" s="279"/>
      <c r="D11" s="88" t="s">
        <v>3210</v>
      </c>
      <c r="E11" s="98" t="s">
        <v>3607</v>
      </c>
    </row>
  </sheetData>
  <mergeCells count="10">
    <mergeCell ref="A1:E1"/>
    <mergeCell ref="A2:A3"/>
    <mergeCell ref="C2:E2"/>
    <mergeCell ref="C3:E3"/>
    <mergeCell ref="A4:E4"/>
    <mergeCell ref="A8:E8"/>
    <mergeCell ref="B9:E9"/>
    <mergeCell ref="B10:C10"/>
    <mergeCell ref="B11:C11"/>
    <mergeCell ref="B5:E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0C64F-48D6-4A35-8C07-620E3720827E}">
  <sheetPr>
    <tabColor theme="9" tint="0.59999389629810485"/>
  </sheetPr>
  <dimension ref="A1:M59"/>
  <sheetViews>
    <sheetView topLeftCell="A22" zoomScaleNormal="100" workbookViewId="0">
      <selection activeCell="M24" sqref="M24"/>
    </sheetView>
  </sheetViews>
  <sheetFormatPr defaultRowHeight="15" x14ac:dyDescent="0.25"/>
  <cols>
    <col min="1" max="1" width="4.7109375" customWidth="1"/>
    <col min="3" max="3" width="32.42578125" customWidth="1"/>
    <col min="4" max="4" width="12.5703125" customWidth="1"/>
    <col min="7" max="7" width="10.85546875" customWidth="1"/>
    <col min="8" max="8" width="14.140625" customWidth="1"/>
    <col min="9" max="9" width="15.7109375" customWidth="1"/>
    <col min="10" max="10" width="16.28515625" customWidth="1"/>
    <col min="11" max="11" width="15.140625" customWidth="1"/>
    <col min="12" max="12" width="13.28515625" customWidth="1"/>
    <col min="13" max="13" width="41.85546875" customWidth="1"/>
  </cols>
  <sheetData>
    <row r="1" spans="1:13" ht="15" customHeight="1" x14ac:dyDescent="0.25">
      <c r="A1" s="295" t="s">
        <v>3419</v>
      </c>
      <c r="B1" s="296"/>
      <c r="C1" s="296"/>
      <c r="D1" s="296"/>
      <c r="E1" s="296"/>
      <c r="F1" s="296"/>
      <c r="G1" s="296"/>
      <c r="H1" s="296"/>
      <c r="I1" s="296"/>
      <c r="J1" s="296"/>
      <c r="K1" s="296"/>
      <c r="L1" s="297"/>
    </row>
    <row r="2" spans="1:13" ht="24" customHeight="1" thickBot="1" x14ac:dyDescent="0.3">
      <c r="A2" s="120">
        <v>1</v>
      </c>
      <c r="B2" s="298" t="s">
        <v>3420</v>
      </c>
      <c r="C2" s="298"/>
      <c r="D2" s="298"/>
      <c r="E2" s="299"/>
      <c r="F2" s="300" t="s">
        <v>3528</v>
      </c>
      <c r="G2" s="300"/>
      <c r="H2" s="300"/>
      <c r="I2" s="300"/>
      <c r="J2" s="300"/>
      <c r="K2" s="300"/>
      <c r="L2" s="301"/>
      <c r="M2" s="133"/>
    </row>
    <row r="3" spans="1:13" ht="15.75" thickBot="1" x14ac:dyDescent="0.3">
      <c r="A3" s="302"/>
      <c r="B3" s="303"/>
      <c r="C3" s="303"/>
      <c r="D3" s="303"/>
      <c r="E3" s="303"/>
      <c r="F3" s="303"/>
      <c r="G3" s="303"/>
      <c r="H3" s="303"/>
      <c r="I3" s="303"/>
      <c r="J3" s="303"/>
      <c r="K3" s="303"/>
      <c r="L3" s="304"/>
      <c r="M3" s="133"/>
    </row>
    <row r="4" spans="1:13" ht="15" customHeight="1" x14ac:dyDescent="0.25">
      <c r="A4" s="305" t="s">
        <v>0</v>
      </c>
      <c r="B4" s="306"/>
      <c r="C4" s="306"/>
      <c r="D4" s="306"/>
      <c r="E4" s="306"/>
      <c r="F4" s="306"/>
      <c r="G4" s="306"/>
      <c r="H4" s="306"/>
      <c r="I4" s="306"/>
      <c r="J4" s="306"/>
      <c r="K4" s="307"/>
      <c r="L4" s="308"/>
      <c r="M4" s="133"/>
    </row>
    <row r="5" spans="1:13" ht="49.5" customHeight="1" x14ac:dyDescent="0.25">
      <c r="A5" s="139">
        <v>2</v>
      </c>
      <c r="B5" s="309" t="s">
        <v>3421</v>
      </c>
      <c r="C5" s="309"/>
      <c r="D5" s="309"/>
      <c r="E5" s="310" t="s">
        <v>3513</v>
      </c>
      <c r="F5" s="310"/>
      <c r="G5" s="310"/>
      <c r="H5" s="310"/>
      <c r="I5" s="310"/>
      <c r="J5" s="310"/>
      <c r="K5" s="310"/>
      <c r="L5" s="311"/>
      <c r="M5" s="133"/>
    </row>
    <row r="6" spans="1:13" ht="40.5" customHeight="1" x14ac:dyDescent="0.25">
      <c r="A6" s="315">
        <v>3</v>
      </c>
      <c r="B6" s="309" t="s">
        <v>3422</v>
      </c>
      <c r="C6" s="309"/>
      <c r="D6" s="309"/>
      <c r="E6" s="310" t="s">
        <v>775</v>
      </c>
      <c r="F6" s="310"/>
      <c r="G6" s="310"/>
      <c r="H6" s="310"/>
      <c r="I6" s="310"/>
      <c r="J6" s="310"/>
      <c r="K6" s="310"/>
      <c r="L6" s="311"/>
      <c r="M6" s="133"/>
    </row>
    <row r="7" spans="1:13" ht="31.5" customHeight="1" x14ac:dyDescent="0.25">
      <c r="A7" s="315"/>
      <c r="B7" s="309"/>
      <c r="C7" s="309"/>
      <c r="D7" s="309"/>
      <c r="E7" s="138" t="s">
        <v>3423</v>
      </c>
      <c r="F7" s="312" t="s">
        <v>3514</v>
      </c>
      <c r="G7" s="312"/>
      <c r="H7" s="312"/>
      <c r="I7" s="138" t="s">
        <v>3424</v>
      </c>
      <c r="J7" s="316" t="s">
        <v>3515</v>
      </c>
      <c r="K7" s="317"/>
      <c r="L7" s="318"/>
      <c r="M7" s="133"/>
    </row>
    <row r="8" spans="1:13" ht="15" customHeight="1" x14ac:dyDescent="0.25">
      <c r="A8" s="315">
        <v>4</v>
      </c>
      <c r="B8" s="309" t="s">
        <v>3425</v>
      </c>
      <c r="C8" s="309"/>
      <c r="D8" s="309"/>
      <c r="E8" s="310" t="s">
        <v>3426</v>
      </c>
      <c r="F8" s="310"/>
      <c r="G8" s="310"/>
      <c r="H8" s="310"/>
      <c r="I8" s="310"/>
      <c r="J8" s="310"/>
      <c r="K8" s="310"/>
      <c r="L8" s="311"/>
      <c r="M8" s="133"/>
    </row>
    <row r="9" spans="1:13" ht="15" customHeight="1" x14ac:dyDescent="0.25">
      <c r="A9" s="315"/>
      <c r="B9" s="309"/>
      <c r="C9" s="309"/>
      <c r="D9" s="309"/>
      <c r="E9" s="138" t="s">
        <v>3423</v>
      </c>
      <c r="F9" s="312" t="s">
        <v>3427</v>
      </c>
      <c r="G9" s="312"/>
      <c r="H9" s="312"/>
      <c r="I9" s="138" t="s">
        <v>3424</v>
      </c>
      <c r="J9" s="316" t="s">
        <v>3428</v>
      </c>
      <c r="K9" s="317"/>
      <c r="L9" s="318"/>
      <c r="M9" s="133"/>
    </row>
    <row r="10" spans="1:13" ht="15" customHeight="1" x14ac:dyDescent="0.25">
      <c r="A10" s="139">
        <v>5</v>
      </c>
      <c r="B10" s="309" t="s">
        <v>11</v>
      </c>
      <c r="C10" s="309"/>
      <c r="D10" s="309"/>
      <c r="E10" s="312" t="s">
        <v>14</v>
      </c>
      <c r="F10" s="312"/>
      <c r="G10" s="312"/>
      <c r="H10" s="312"/>
      <c r="I10" s="312"/>
      <c r="J10" s="312"/>
      <c r="K10" s="313"/>
      <c r="L10" s="314"/>
      <c r="M10" s="133"/>
    </row>
    <row r="11" spans="1:13" ht="27.75" customHeight="1" x14ac:dyDescent="0.25">
      <c r="A11" s="139">
        <v>6</v>
      </c>
      <c r="B11" s="309" t="s">
        <v>3429</v>
      </c>
      <c r="C11" s="309"/>
      <c r="D11" s="309"/>
      <c r="E11" s="327" t="s">
        <v>3430</v>
      </c>
      <c r="F11" s="327"/>
      <c r="G11" s="327"/>
      <c r="H11" s="327"/>
      <c r="I11" s="327"/>
      <c r="J11" s="327"/>
      <c r="K11" s="327"/>
      <c r="L11" s="328"/>
      <c r="M11" s="133"/>
    </row>
    <row r="12" spans="1:13" ht="65.25" customHeight="1" x14ac:dyDescent="0.25">
      <c r="A12" s="139">
        <v>7</v>
      </c>
      <c r="B12" s="309" t="s">
        <v>3431</v>
      </c>
      <c r="C12" s="309"/>
      <c r="D12" s="309"/>
      <c r="E12" s="312" t="s">
        <v>3432</v>
      </c>
      <c r="F12" s="312"/>
      <c r="G12" s="312"/>
      <c r="H12" s="312"/>
      <c r="I12" s="312"/>
      <c r="J12" s="312"/>
      <c r="K12" s="312"/>
      <c r="L12" s="329"/>
      <c r="M12" s="133"/>
    </row>
    <row r="13" spans="1:13" ht="19.5" customHeight="1" x14ac:dyDescent="0.25">
      <c r="A13" s="139">
        <v>8</v>
      </c>
      <c r="B13" s="309" t="s">
        <v>3433</v>
      </c>
      <c r="C13" s="309"/>
      <c r="D13" s="309"/>
      <c r="E13" s="330" t="s">
        <v>3427</v>
      </c>
      <c r="F13" s="330"/>
      <c r="G13" s="330"/>
      <c r="H13" s="330"/>
      <c r="I13" s="330"/>
      <c r="J13" s="330"/>
      <c r="K13" s="330"/>
      <c r="L13" s="331"/>
      <c r="M13" s="133"/>
    </row>
    <row r="14" spans="1:13" ht="71.25" customHeight="1" thickBot="1" x14ac:dyDescent="0.3">
      <c r="A14" s="139">
        <v>9</v>
      </c>
      <c r="B14" s="309" t="s">
        <v>2</v>
      </c>
      <c r="C14" s="309"/>
      <c r="D14" s="309"/>
      <c r="E14" s="332" t="s">
        <v>3570</v>
      </c>
      <c r="F14" s="332"/>
      <c r="G14" s="332"/>
      <c r="H14" s="332"/>
      <c r="I14" s="332"/>
      <c r="J14" s="332"/>
      <c r="K14" s="332"/>
      <c r="L14" s="333"/>
      <c r="M14" s="133"/>
    </row>
    <row r="15" spans="1:13" ht="49.5" customHeight="1" thickBot="1" x14ac:dyDescent="0.3">
      <c r="A15" s="302"/>
      <c r="B15" s="303"/>
      <c r="C15" s="303"/>
      <c r="D15" s="303"/>
      <c r="E15" s="303"/>
      <c r="F15" s="303"/>
      <c r="G15" s="303"/>
      <c r="H15" s="303"/>
      <c r="I15" s="303"/>
      <c r="J15" s="303"/>
      <c r="K15" s="303"/>
      <c r="L15" s="304"/>
      <c r="M15" s="133"/>
    </row>
    <row r="16" spans="1:13" x14ac:dyDescent="0.25">
      <c r="A16" s="305" t="s">
        <v>3434</v>
      </c>
      <c r="B16" s="306"/>
      <c r="C16" s="306"/>
      <c r="D16" s="306"/>
      <c r="E16" s="306"/>
      <c r="F16" s="306"/>
      <c r="G16" s="306"/>
      <c r="H16" s="306"/>
      <c r="I16" s="306"/>
      <c r="J16" s="306"/>
      <c r="K16" s="306"/>
      <c r="L16" s="319"/>
      <c r="M16" s="133"/>
    </row>
    <row r="17" spans="1:13" ht="18.75" customHeight="1" x14ac:dyDescent="0.25">
      <c r="A17" s="139">
        <v>10</v>
      </c>
      <c r="B17" s="320" t="s">
        <v>3435</v>
      </c>
      <c r="C17" s="320"/>
      <c r="D17" s="321" t="s">
        <v>3436</v>
      </c>
      <c r="E17" s="321"/>
      <c r="F17" s="321"/>
      <c r="G17" s="321"/>
      <c r="H17" s="321"/>
      <c r="I17" s="321"/>
      <c r="J17" s="321"/>
      <c r="K17" s="321"/>
      <c r="L17" s="322"/>
      <c r="M17" s="133"/>
    </row>
    <row r="18" spans="1:13" ht="29.25" customHeight="1" thickBot="1" x14ac:dyDescent="0.3">
      <c r="A18" s="120">
        <v>11</v>
      </c>
      <c r="B18" s="323" t="s">
        <v>3437</v>
      </c>
      <c r="C18" s="323"/>
      <c r="D18" s="324" t="s">
        <v>3492</v>
      </c>
      <c r="E18" s="324"/>
      <c r="F18" s="324"/>
      <c r="G18" s="324"/>
      <c r="H18" s="324"/>
      <c r="I18" s="324"/>
      <c r="J18" s="324"/>
      <c r="K18" s="324"/>
      <c r="L18" s="325"/>
      <c r="M18" s="133"/>
    </row>
    <row r="19" spans="1:13" ht="36" customHeight="1" thickBot="1" x14ac:dyDescent="0.3">
      <c r="A19" s="326"/>
      <c r="B19" s="326"/>
      <c r="C19" s="326"/>
      <c r="D19" s="326"/>
      <c r="E19" s="326"/>
      <c r="F19" s="326"/>
      <c r="G19" s="326"/>
      <c r="H19" s="326"/>
      <c r="I19" s="326"/>
      <c r="J19" s="326"/>
      <c r="K19" s="326"/>
      <c r="L19" s="326"/>
      <c r="M19" s="133"/>
    </row>
    <row r="20" spans="1:13" ht="48.75" customHeight="1" x14ac:dyDescent="0.25">
      <c r="A20" s="121">
        <v>12</v>
      </c>
      <c r="B20" s="344" t="s">
        <v>3438</v>
      </c>
      <c r="C20" s="344"/>
      <c r="D20" s="345" t="s">
        <v>3439</v>
      </c>
      <c r="E20" s="345"/>
      <c r="F20" s="345"/>
      <c r="G20" s="345"/>
      <c r="H20" s="345"/>
      <c r="I20" s="345"/>
      <c r="J20" s="345"/>
      <c r="K20" s="345"/>
      <c r="L20" s="346"/>
      <c r="M20" s="133"/>
    </row>
    <row r="21" spans="1:13" ht="39" customHeight="1" x14ac:dyDescent="0.25">
      <c r="A21" s="139">
        <v>13</v>
      </c>
      <c r="B21" s="320" t="s">
        <v>3440</v>
      </c>
      <c r="C21" s="320"/>
      <c r="D21" s="347" t="s">
        <v>3441</v>
      </c>
      <c r="E21" s="347"/>
      <c r="F21" s="347"/>
      <c r="G21" s="347"/>
      <c r="H21" s="347"/>
      <c r="I21" s="347"/>
      <c r="J21" s="347"/>
      <c r="K21" s="347"/>
      <c r="L21" s="348"/>
      <c r="M21" s="133"/>
    </row>
    <row r="22" spans="1:13" ht="63.75" customHeight="1" x14ac:dyDescent="0.25">
      <c r="A22" s="139">
        <v>14</v>
      </c>
      <c r="B22" s="320" t="s">
        <v>3442</v>
      </c>
      <c r="C22" s="320"/>
      <c r="D22" s="347" t="s">
        <v>3443</v>
      </c>
      <c r="E22" s="347"/>
      <c r="F22" s="347"/>
      <c r="G22" s="347"/>
      <c r="H22" s="347"/>
      <c r="I22" s="347"/>
      <c r="J22" s="347"/>
      <c r="K22" s="347"/>
      <c r="L22" s="348"/>
      <c r="M22" s="133"/>
    </row>
    <row r="23" spans="1:13" ht="77.25" customHeight="1" x14ac:dyDescent="0.25">
      <c r="A23" s="139">
        <v>15</v>
      </c>
      <c r="B23" s="320" t="s">
        <v>3444</v>
      </c>
      <c r="C23" s="320"/>
      <c r="D23" s="349" t="s">
        <v>3608</v>
      </c>
      <c r="E23" s="349"/>
      <c r="F23" s="349"/>
      <c r="G23" s="349"/>
      <c r="H23" s="349"/>
      <c r="I23" s="349"/>
      <c r="J23" s="349"/>
      <c r="K23" s="349"/>
      <c r="L23" s="350"/>
      <c r="M23" s="133"/>
    </row>
    <row r="24" spans="1:13" ht="267.75" customHeight="1" x14ac:dyDescent="0.25">
      <c r="A24" s="139">
        <v>16</v>
      </c>
      <c r="B24" s="358" t="s">
        <v>3445</v>
      </c>
      <c r="C24" s="358"/>
      <c r="D24" s="359" t="s">
        <v>3565</v>
      </c>
      <c r="E24" s="360"/>
      <c r="F24" s="360"/>
      <c r="G24" s="360"/>
      <c r="H24" s="360"/>
      <c r="I24" s="360"/>
      <c r="J24" s="360"/>
      <c r="K24" s="360"/>
      <c r="L24" s="361"/>
      <c r="M24" s="133"/>
    </row>
    <row r="25" spans="1:13" ht="409.5" customHeight="1" x14ac:dyDescent="0.25">
      <c r="A25" s="139">
        <v>17</v>
      </c>
      <c r="B25" s="351" t="s">
        <v>3446</v>
      </c>
      <c r="C25" s="352"/>
      <c r="D25" s="353" t="s">
        <v>3599</v>
      </c>
      <c r="E25" s="353"/>
      <c r="F25" s="353"/>
      <c r="G25" s="353"/>
      <c r="H25" s="353"/>
      <c r="I25" s="353"/>
      <c r="J25" s="353"/>
      <c r="K25" s="353"/>
      <c r="L25" s="354"/>
      <c r="M25" s="133"/>
    </row>
    <row r="26" spans="1:13" ht="132" customHeight="1" thickBot="1" x14ac:dyDescent="0.3">
      <c r="A26" s="139">
        <v>18</v>
      </c>
      <c r="B26" s="355" t="s">
        <v>3447</v>
      </c>
      <c r="C26" s="355"/>
      <c r="D26" s="356" t="s">
        <v>3566</v>
      </c>
      <c r="E26" s="356"/>
      <c r="F26" s="356"/>
      <c r="G26" s="356"/>
      <c r="H26" s="356"/>
      <c r="I26" s="356"/>
      <c r="J26" s="356"/>
      <c r="K26" s="356"/>
      <c r="L26" s="357"/>
      <c r="M26" s="133"/>
    </row>
    <row r="27" spans="1:13" ht="6.75" hidden="1" customHeight="1" thickBot="1" x14ac:dyDescent="0.3">
      <c r="A27" s="326"/>
      <c r="B27" s="326"/>
      <c r="C27" s="326"/>
      <c r="D27" s="326"/>
      <c r="E27" s="326"/>
      <c r="F27" s="326"/>
      <c r="G27" s="326"/>
      <c r="H27" s="326"/>
      <c r="I27" s="326"/>
      <c r="J27" s="326"/>
      <c r="K27" s="326"/>
      <c r="L27" s="326"/>
      <c r="M27" s="134"/>
    </row>
    <row r="28" spans="1:13" ht="35.25" customHeight="1" x14ac:dyDescent="0.25">
      <c r="A28" s="139">
        <v>19</v>
      </c>
      <c r="B28" s="388" t="s">
        <v>3448</v>
      </c>
      <c r="C28" s="388"/>
      <c r="D28" s="389" t="s">
        <v>3516</v>
      </c>
      <c r="E28" s="390"/>
      <c r="F28" s="390"/>
      <c r="G28" s="390"/>
      <c r="H28" s="390"/>
      <c r="I28" s="390"/>
      <c r="J28" s="390"/>
      <c r="K28" s="390"/>
      <c r="L28" s="391"/>
      <c r="M28" s="133"/>
    </row>
    <row r="29" spans="1:13" ht="99" customHeight="1" x14ac:dyDescent="0.25">
      <c r="A29" s="139">
        <v>20</v>
      </c>
      <c r="B29" s="335" t="s">
        <v>3449</v>
      </c>
      <c r="C29" s="335"/>
      <c r="D29" s="384" t="s">
        <v>3517</v>
      </c>
      <c r="E29" s="392"/>
      <c r="F29" s="392"/>
      <c r="G29" s="392"/>
      <c r="H29" s="392"/>
      <c r="I29" s="392"/>
      <c r="J29" s="392"/>
      <c r="K29" s="392"/>
      <c r="L29" s="393"/>
      <c r="M29" s="133"/>
    </row>
    <row r="30" spans="1:13" ht="333" customHeight="1" thickBot="1" x14ac:dyDescent="0.3">
      <c r="A30" s="139">
        <v>21</v>
      </c>
      <c r="B30" s="320" t="s">
        <v>3450</v>
      </c>
      <c r="C30" s="320"/>
      <c r="D30" s="384" t="s">
        <v>3567</v>
      </c>
      <c r="E30" s="385"/>
      <c r="F30" s="385"/>
      <c r="G30" s="385"/>
      <c r="H30" s="385"/>
      <c r="I30" s="385"/>
      <c r="J30" s="385"/>
      <c r="K30" s="385"/>
      <c r="L30" s="386"/>
      <c r="M30" s="133"/>
    </row>
    <row r="31" spans="1:13" ht="38.25" customHeight="1" thickBot="1" x14ac:dyDescent="0.3">
      <c r="A31" s="326"/>
      <c r="B31" s="326"/>
      <c r="C31" s="326"/>
      <c r="D31" s="326"/>
      <c r="E31" s="326"/>
      <c r="F31" s="326"/>
      <c r="G31" s="326"/>
      <c r="H31" s="326"/>
      <c r="I31" s="326"/>
      <c r="J31" s="326"/>
      <c r="K31" s="326"/>
      <c r="L31" s="326"/>
      <c r="M31" s="133"/>
    </row>
    <row r="32" spans="1:13" ht="35.25" customHeight="1" x14ac:dyDescent="0.25">
      <c r="A32" s="122">
        <v>22</v>
      </c>
      <c r="B32" s="387" t="s">
        <v>3451</v>
      </c>
      <c r="C32" s="387"/>
      <c r="D32" s="394" t="s">
        <v>3452</v>
      </c>
      <c r="E32" s="394"/>
      <c r="F32" s="395" t="s">
        <v>3518</v>
      </c>
      <c r="G32" s="396"/>
      <c r="H32" s="397" t="s">
        <v>3453</v>
      </c>
      <c r="I32" s="398"/>
      <c r="J32" s="399" t="s">
        <v>3493</v>
      </c>
      <c r="K32" s="400"/>
      <c r="L32" s="401"/>
      <c r="M32" s="133"/>
    </row>
    <row r="33" spans="1:13" ht="30" customHeight="1" thickBot="1" x14ac:dyDescent="0.3">
      <c r="A33" s="120">
        <v>23</v>
      </c>
      <c r="B33" s="334" t="s">
        <v>3454</v>
      </c>
      <c r="C33" s="299"/>
      <c r="D33" s="342" t="s">
        <v>3455</v>
      </c>
      <c r="E33" s="342"/>
      <c r="F33" s="342"/>
      <c r="G33" s="342"/>
      <c r="H33" s="342"/>
      <c r="I33" s="342"/>
      <c r="J33" s="342"/>
      <c r="K33" s="342"/>
      <c r="L33" s="343"/>
      <c r="M33" s="133"/>
    </row>
    <row r="34" spans="1:13" ht="38.25" customHeight="1" thickBot="1" x14ac:dyDescent="0.3">
      <c r="A34" s="326"/>
      <c r="B34" s="326"/>
      <c r="C34" s="326"/>
      <c r="D34" s="326"/>
      <c r="E34" s="326"/>
      <c r="F34" s="326"/>
      <c r="G34" s="326"/>
      <c r="H34" s="326"/>
      <c r="I34" s="326"/>
      <c r="J34" s="326"/>
      <c r="K34" s="326"/>
      <c r="L34" s="326"/>
      <c r="M34" s="133"/>
    </row>
    <row r="35" spans="1:13" x14ac:dyDescent="0.25">
      <c r="A35" s="424" t="s">
        <v>3456</v>
      </c>
      <c r="B35" s="425"/>
      <c r="C35" s="425"/>
      <c r="D35" s="123" t="s">
        <v>3457</v>
      </c>
      <c r="E35" s="123">
        <v>2017</v>
      </c>
      <c r="F35" s="123">
        <v>2018</v>
      </c>
      <c r="G35" s="123">
        <v>2019</v>
      </c>
      <c r="H35" s="123">
        <v>2020</v>
      </c>
      <c r="I35" s="123">
        <v>2021</v>
      </c>
      <c r="J35" s="123">
        <v>2022</v>
      </c>
      <c r="K35" s="123">
        <v>2023</v>
      </c>
      <c r="L35" s="124" t="s">
        <v>3458</v>
      </c>
      <c r="M35" s="133"/>
    </row>
    <row r="36" spans="1:13" ht="37.5" customHeight="1" x14ac:dyDescent="0.25">
      <c r="A36" s="139">
        <v>24</v>
      </c>
      <c r="B36" s="335" t="s">
        <v>3600</v>
      </c>
      <c r="C36" s="335"/>
      <c r="D36" s="125">
        <v>0</v>
      </c>
      <c r="E36" s="125">
        <v>0</v>
      </c>
      <c r="F36" s="125">
        <v>0</v>
      </c>
      <c r="G36" s="140">
        <v>0</v>
      </c>
      <c r="H36" s="140">
        <v>2420083</v>
      </c>
      <c r="I36" s="140">
        <v>5000000</v>
      </c>
      <c r="J36" s="140">
        <v>886900</v>
      </c>
      <c r="K36" s="125">
        <v>0</v>
      </c>
      <c r="L36" s="141">
        <f>SUM(D36:K36)</f>
        <v>8306983</v>
      </c>
      <c r="M36" s="133"/>
    </row>
    <row r="37" spans="1:13" ht="39" customHeight="1" x14ac:dyDescent="0.25">
      <c r="A37" s="139">
        <v>25</v>
      </c>
      <c r="B37" s="335" t="s">
        <v>3459</v>
      </c>
      <c r="C37" s="335"/>
      <c r="D37" s="125">
        <v>0</v>
      </c>
      <c r="E37" s="125">
        <v>0</v>
      </c>
      <c r="F37" s="125">
        <v>0</v>
      </c>
      <c r="G37" s="125">
        <v>0</v>
      </c>
      <c r="H37" s="125">
        <v>2400000</v>
      </c>
      <c r="I37" s="125">
        <v>4800000</v>
      </c>
      <c r="J37" s="125">
        <v>800000</v>
      </c>
      <c r="K37" s="125">
        <v>0</v>
      </c>
      <c r="L37" s="141">
        <f>SUM(D37:K37)</f>
        <v>8000000</v>
      </c>
      <c r="M37" s="133"/>
    </row>
    <row r="38" spans="1:13" ht="36.75" customHeight="1" x14ac:dyDescent="0.25">
      <c r="A38" s="139">
        <v>26</v>
      </c>
      <c r="B38" s="335" t="s">
        <v>3460</v>
      </c>
      <c r="C38" s="335"/>
      <c r="D38" s="125">
        <v>0</v>
      </c>
      <c r="E38" s="125">
        <v>0</v>
      </c>
      <c r="F38" s="125">
        <v>0</v>
      </c>
      <c r="G38" s="125">
        <v>0</v>
      </c>
      <c r="H38" s="125">
        <f>H37*50%</f>
        <v>1200000</v>
      </c>
      <c r="I38" s="125">
        <f>I37*50%</f>
        <v>2400000</v>
      </c>
      <c r="J38" s="125">
        <f>J37*50%</f>
        <v>400000</v>
      </c>
      <c r="K38" s="125">
        <v>0</v>
      </c>
      <c r="L38" s="142">
        <f>H38+I38+J38</f>
        <v>4000000</v>
      </c>
      <c r="M38" s="133"/>
    </row>
    <row r="39" spans="1:13" ht="34.5" customHeight="1" thickBot="1" x14ac:dyDescent="0.3">
      <c r="A39" s="120">
        <v>27</v>
      </c>
      <c r="B39" s="355" t="s">
        <v>3461</v>
      </c>
      <c r="C39" s="355"/>
      <c r="D39" s="126">
        <v>0</v>
      </c>
      <c r="E39" s="126">
        <v>0</v>
      </c>
      <c r="F39" s="126">
        <v>0</v>
      </c>
      <c r="G39" s="126">
        <v>0</v>
      </c>
      <c r="H39" s="126">
        <f>+H38/H37*100%</f>
        <v>0.5</v>
      </c>
      <c r="I39" s="126">
        <f>+I38/I37*100%</f>
        <v>0.5</v>
      </c>
      <c r="J39" s="126">
        <f>+J38/J37*100%</f>
        <v>0.5</v>
      </c>
      <c r="K39" s="126">
        <v>0</v>
      </c>
      <c r="L39" s="143">
        <f>L38/L37</f>
        <v>0.5</v>
      </c>
      <c r="M39" s="133"/>
    </row>
    <row r="40" spans="1:13" ht="23.25" customHeight="1" thickBot="1" x14ac:dyDescent="0.3">
      <c r="A40" s="426"/>
      <c r="B40" s="426"/>
      <c r="C40" s="426"/>
      <c r="D40" s="426"/>
      <c r="E40" s="426"/>
      <c r="F40" s="426"/>
      <c r="G40" s="426"/>
      <c r="H40" s="426"/>
      <c r="I40" s="426"/>
      <c r="J40" s="426"/>
      <c r="K40" s="426"/>
      <c r="L40" s="426"/>
      <c r="M40" s="133"/>
    </row>
    <row r="41" spans="1:13" ht="38.25" customHeight="1" x14ac:dyDescent="0.25">
      <c r="A41" s="427">
        <v>28</v>
      </c>
      <c r="B41" s="425" t="s">
        <v>3462</v>
      </c>
      <c r="C41" s="425"/>
      <c r="D41" s="425"/>
      <c r="E41" s="425"/>
      <c r="F41" s="425"/>
      <c r="G41" s="425"/>
      <c r="H41" s="425"/>
      <c r="I41" s="425"/>
      <c r="J41" s="425"/>
      <c r="K41" s="425"/>
      <c r="L41" s="428"/>
      <c r="M41" s="133"/>
    </row>
    <row r="42" spans="1:13" ht="38.25" customHeight="1" x14ac:dyDescent="0.25">
      <c r="A42" s="315"/>
      <c r="B42" s="441" t="s">
        <v>3463</v>
      </c>
      <c r="C42" s="441"/>
      <c r="D42" s="336" t="s">
        <v>3464</v>
      </c>
      <c r="E42" s="337"/>
      <c r="F42" s="337"/>
      <c r="G42" s="337"/>
      <c r="H42" s="337"/>
      <c r="I42" s="337"/>
      <c r="J42" s="338"/>
      <c r="K42" s="336" t="s">
        <v>3465</v>
      </c>
      <c r="L42" s="339"/>
      <c r="M42" s="133"/>
    </row>
    <row r="43" spans="1:13" ht="108.75" customHeight="1" x14ac:dyDescent="0.25">
      <c r="A43" s="315"/>
      <c r="B43" s="429" t="s">
        <v>3519</v>
      </c>
      <c r="C43" s="429"/>
      <c r="D43" s="430" t="s">
        <v>3520</v>
      </c>
      <c r="E43" s="431"/>
      <c r="F43" s="431"/>
      <c r="G43" s="431"/>
      <c r="H43" s="431"/>
      <c r="I43" s="431"/>
      <c r="J43" s="432"/>
      <c r="K43" s="433">
        <v>8018083</v>
      </c>
      <c r="L43" s="434"/>
    </row>
    <row r="44" spans="1:13" ht="51" customHeight="1" x14ac:dyDescent="0.25">
      <c r="A44" s="315"/>
      <c r="B44" s="435" t="s">
        <v>3521</v>
      </c>
      <c r="C44" s="436"/>
      <c r="D44" s="430" t="s">
        <v>3522</v>
      </c>
      <c r="E44" s="431"/>
      <c r="F44" s="431"/>
      <c r="G44" s="431"/>
      <c r="H44" s="431"/>
      <c r="I44" s="431"/>
      <c r="J44" s="432"/>
      <c r="K44" s="340">
        <v>113000</v>
      </c>
      <c r="L44" s="341"/>
    </row>
    <row r="45" spans="1:13" ht="44.25" customHeight="1" x14ac:dyDescent="0.25">
      <c r="A45" s="315"/>
      <c r="B45" s="435" t="s">
        <v>3523</v>
      </c>
      <c r="C45" s="436"/>
      <c r="D45" s="430" t="s">
        <v>3524</v>
      </c>
      <c r="E45" s="431"/>
      <c r="F45" s="431"/>
      <c r="G45" s="431"/>
      <c r="H45" s="431"/>
      <c r="I45" s="431"/>
      <c r="J45" s="432"/>
      <c r="K45" s="340">
        <v>171900</v>
      </c>
      <c r="L45" s="341"/>
    </row>
    <row r="46" spans="1:13" ht="45" customHeight="1" thickBot="1" x14ac:dyDescent="0.3">
      <c r="A46" s="315"/>
      <c r="B46" s="316" t="s">
        <v>3525</v>
      </c>
      <c r="C46" s="437"/>
      <c r="D46" s="438" t="s">
        <v>3526</v>
      </c>
      <c r="E46" s="439"/>
      <c r="F46" s="439"/>
      <c r="G46" s="439"/>
      <c r="H46" s="439"/>
      <c r="I46" s="439"/>
      <c r="J46" s="440"/>
      <c r="K46" s="340">
        <v>4000</v>
      </c>
      <c r="L46" s="341"/>
    </row>
    <row r="47" spans="1:13" ht="42" customHeight="1" thickBot="1" x14ac:dyDescent="0.3">
      <c r="A47" s="326"/>
      <c r="B47" s="326"/>
      <c r="C47" s="326"/>
      <c r="D47" s="326"/>
      <c r="E47" s="326"/>
      <c r="F47" s="326"/>
      <c r="G47" s="326"/>
      <c r="H47" s="326"/>
      <c r="I47" s="326"/>
      <c r="J47" s="326"/>
      <c r="K47" s="326"/>
      <c r="L47" s="326"/>
    </row>
    <row r="48" spans="1:13" ht="31.5" customHeight="1" x14ac:dyDescent="0.25">
      <c r="A48" s="362">
        <v>29</v>
      </c>
      <c r="B48" s="364" t="s">
        <v>3466</v>
      </c>
      <c r="C48" s="365"/>
      <c r="D48" s="365"/>
      <c r="E48" s="365"/>
      <c r="F48" s="365"/>
      <c r="G48" s="365"/>
      <c r="H48" s="365"/>
      <c r="I48" s="365"/>
      <c r="J48" s="365"/>
      <c r="K48" s="365"/>
      <c r="L48" s="366"/>
    </row>
    <row r="49" spans="1:12" ht="22.5" customHeight="1" x14ac:dyDescent="0.25">
      <c r="A49" s="363"/>
      <c r="B49" s="382" t="s">
        <v>3467</v>
      </c>
      <c r="C49" s="383"/>
      <c r="D49" s="376"/>
      <c r="E49" s="375" t="s">
        <v>3468</v>
      </c>
      <c r="F49" s="376"/>
      <c r="G49" s="375" t="s">
        <v>3469</v>
      </c>
      <c r="H49" s="376"/>
      <c r="I49" s="336" t="s">
        <v>3470</v>
      </c>
      <c r="J49" s="338"/>
      <c r="K49" s="377" t="s">
        <v>3471</v>
      </c>
      <c r="L49" s="378"/>
    </row>
    <row r="50" spans="1:12" ht="25.5" customHeight="1" x14ac:dyDescent="0.25">
      <c r="A50" s="363"/>
      <c r="B50" s="379"/>
      <c r="C50" s="380"/>
      <c r="D50" s="381"/>
      <c r="E50" s="144"/>
      <c r="F50" s="145"/>
      <c r="G50" s="144"/>
      <c r="H50" s="145"/>
      <c r="I50" s="407" t="s">
        <v>3472</v>
      </c>
      <c r="J50" s="408"/>
      <c r="K50" s="144"/>
      <c r="L50" s="146"/>
    </row>
    <row r="51" spans="1:12" ht="53.25" customHeight="1" x14ac:dyDescent="0.25">
      <c r="A51" s="363"/>
      <c r="B51" s="367" t="s">
        <v>3473</v>
      </c>
      <c r="C51" s="368"/>
      <c r="D51" s="369"/>
      <c r="E51" s="370" t="s">
        <v>3474</v>
      </c>
      <c r="F51" s="371"/>
      <c r="G51" s="370" t="s">
        <v>3475</v>
      </c>
      <c r="H51" s="371"/>
      <c r="I51" s="409">
        <v>19254</v>
      </c>
      <c r="J51" s="410"/>
      <c r="K51" s="373" t="s">
        <v>3476</v>
      </c>
      <c r="L51" s="374"/>
    </row>
    <row r="52" spans="1:12" ht="45" customHeight="1" x14ac:dyDescent="0.25">
      <c r="A52" s="363"/>
      <c r="B52" s="367" t="s">
        <v>3478</v>
      </c>
      <c r="C52" s="368"/>
      <c r="D52" s="369"/>
      <c r="E52" s="370" t="s">
        <v>3479</v>
      </c>
      <c r="F52" s="371"/>
      <c r="G52" s="370" t="s">
        <v>3480</v>
      </c>
      <c r="H52" s="371"/>
      <c r="I52" s="411">
        <v>1</v>
      </c>
      <c r="J52" s="410"/>
      <c r="K52" s="370" t="s">
        <v>3481</v>
      </c>
      <c r="L52" s="372"/>
    </row>
    <row r="53" spans="1:12" ht="48" customHeight="1" x14ac:dyDescent="0.25">
      <c r="A53" s="363"/>
      <c r="B53" s="367" t="s">
        <v>3482</v>
      </c>
      <c r="C53" s="368"/>
      <c r="D53" s="369"/>
      <c r="E53" s="370" t="s">
        <v>3479</v>
      </c>
      <c r="F53" s="371"/>
      <c r="G53" s="370" t="s">
        <v>3480</v>
      </c>
      <c r="H53" s="371"/>
      <c r="I53" s="411">
        <v>1</v>
      </c>
      <c r="J53" s="410"/>
      <c r="K53" s="370" t="s">
        <v>3481</v>
      </c>
      <c r="L53" s="372"/>
    </row>
    <row r="54" spans="1:12" ht="36" customHeight="1" x14ac:dyDescent="0.25">
      <c r="A54" s="363"/>
      <c r="B54" s="367" t="s">
        <v>3483</v>
      </c>
      <c r="C54" s="368"/>
      <c r="D54" s="369"/>
      <c r="E54" s="370" t="s">
        <v>3479</v>
      </c>
      <c r="F54" s="371"/>
      <c r="G54" s="370" t="s">
        <v>3484</v>
      </c>
      <c r="H54" s="371"/>
      <c r="I54" s="412">
        <v>113000</v>
      </c>
      <c r="J54" s="410"/>
      <c r="K54" s="373" t="s">
        <v>3485</v>
      </c>
      <c r="L54" s="374"/>
    </row>
    <row r="55" spans="1:12" ht="33.75" customHeight="1" x14ac:dyDescent="0.25">
      <c r="A55" s="363"/>
      <c r="B55" s="367" t="s">
        <v>3486</v>
      </c>
      <c r="C55" s="368"/>
      <c r="D55" s="369"/>
      <c r="E55" s="370" t="s">
        <v>3474</v>
      </c>
      <c r="F55" s="371"/>
      <c r="G55" s="370" t="s">
        <v>3487</v>
      </c>
      <c r="H55" s="371"/>
      <c r="I55" s="413">
        <v>2</v>
      </c>
      <c r="J55" s="414"/>
      <c r="K55" s="373" t="s">
        <v>3477</v>
      </c>
      <c r="L55" s="374"/>
    </row>
    <row r="56" spans="1:12" ht="29.25" customHeight="1" x14ac:dyDescent="0.25">
      <c r="A56" s="363"/>
      <c r="B56" s="367" t="s">
        <v>3488</v>
      </c>
      <c r="C56" s="368"/>
      <c r="D56" s="369"/>
      <c r="E56" s="370" t="s">
        <v>3474</v>
      </c>
      <c r="F56" s="371"/>
      <c r="G56" s="370" t="s">
        <v>3487</v>
      </c>
      <c r="H56" s="371"/>
      <c r="I56" s="413">
        <v>2</v>
      </c>
      <c r="J56" s="414"/>
      <c r="K56" s="373" t="s">
        <v>3477</v>
      </c>
      <c r="L56" s="374"/>
    </row>
    <row r="57" spans="1:12" ht="45.75" customHeight="1" thickBot="1" x14ac:dyDescent="0.3">
      <c r="A57" s="363"/>
      <c r="B57" s="417" t="s">
        <v>3489</v>
      </c>
      <c r="C57" s="418"/>
      <c r="D57" s="419"/>
      <c r="E57" s="420" t="s">
        <v>3479</v>
      </c>
      <c r="F57" s="421"/>
      <c r="G57" s="420" t="s">
        <v>3480</v>
      </c>
      <c r="H57" s="421"/>
      <c r="I57" s="415">
        <v>1</v>
      </c>
      <c r="J57" s="416"/>
      <c r="K57" s="422" t="s">
        <v>3477</v>
      </c>
      <c r="L57" s="423"/>
    </row>
    <row r="58" spans="1:12" ht="15.75" thickBot="1" x14ac:dyDescent="0.3">
      <c r="A58" s="402"/>
      <c r="B58" s="403"/>
      <c r="C58" s="403"/>
      <c r="D58" s="403"/>
      <c r="E58" s="403"/>
      <c r="F58" s="403"/>
      <c r="G58" s="403"/>
      <c r="H58" s="403"/>
      <c r="I58" s="403"/>
      <c r="J58" s="403"/>
      <c r="K58" s="403"/>
      <c r="L58" s="403"/>
    </row>
    <row r="59" spans="1:12" ht="15.75" thickBot="1" x14ac:dyDescent="0.3">
      <c r="A59" s="147">
        <v>30</v>
      </c>
      <c r="B59" s="404" t="s">
        <v>3490</v>
      </c>
      <c r="C59" s="404"/>
      <c r="D59" s="405" t="s">
        <v>3491</v>
      </c>
      <c r="E59" s="405"/>
      <c r="F59" s="405"/>
      <c r="G59" s="405"/>
      <c r="H59" s="405"/>
      <c r="I59" s="405"/>
      <c r="J59" s="405"/>
      <c r="K59" s="405"/>
      <c r="L59" s="406"/>
    </row>
  </sheetData>
  <mergeCells count="135">
    <mergeCell ref="A34:L34"/>
    <mergeCell ref="A35:C35"/>
    <mergeCell ref="B36:C36"/>
    <mergeCell ref="A40:L40"/>
    <mergeCell ref="A41:A46"/>
    <mergeCell ref="B41:L41"/>
    <mergeCell ref="B43:C43"/>
    <mergeCell ref="D43:J43"/>
    <mergeCell ref="K43:L43"/>
    <mergeCell ref="B44:C44"/>
    <mergeCell ref="D44:J44"/>
    <mergeCell ref="K44:L44"/>
    <mergeCell ref="B45:C45"/>
    <mergeCell ref="D45:J45"/>
    <mergeCell ref="B46:C46"/>
    <mergeCell ref="D46:J46"/>
    <mergeCell ref="B39:C39"/>
    <mergeCell ref="B42:C42"/>
    <mergeCell ref="K46:L46"/>
    <mergeCell ref="A58:L58"/>
    <mergeCell ref="B59:C59"/>
    <mergeCell ref="D59:L59"/>
    <mergeCell ref="I50:J50"/>
    <mergeCell ref="I51:J51"/>
    <mergeCell ref="I52:J52"/>
    <mergeCell ref="I53:J53"/>
    <mergeCell ref="I54:J54"/>
    <mergeCell ref="I55:J55"/>
    <mergeCell ref="I56:J56"/>
    <mergeCell ref="E51:F51"/>
    <mergeCell ref="G51:H51"/>
    <mergeCell ref="K51:L51"/>
    <mergeCell ref="I57:J57"/>
    <mergeCell ref="K54:L54"/>
    <mergeCell ref="B55:D55"/>
    <mergeCell ref="E55:F55"/>
    <mergeCell ref="B57:D57"/>
    <mergeCell ref="E57:F57"/>
    <mergeCell ref="G57:H57"/>
    <mergeCell ref="K57:L57"/>
    <mergeCell ref="B51:D51"/>
    <mergeCell ref="E54:F54"/>
    <mergeCell ref="G54:H54"/>
    <mergeCell ref="D30:L30"/>
    <mergeCell ref="B32:C32"/>
    <mergeCell ref="B29:C29"/>
    <mergeCell ref="B28:C28"/>
    <mergeCell ref="D28:L28"/>
    <mergeCell ref="D29:L29"/>
    <mergeCell ref="A31:L31"/>
    <mergeCell ref="D32:E32"/>
    <mergeCell ref="F32:G32"/>
    <mergeCell ref="H32:I32"/>
    <mergeCell ref="J32:L32"/>
    <mergeCell ref="A48:A57"/>
    <mergeCell ref="B48:L48"/>
    <mergeCell ref="B53:D53"/>
    <mergeCell ref="E53:F53"/>
    <mergeCell ref="G53:H53"/>
    <mergeCell ref="K53:L53"/>
    <mergeCell ref="B54:D54"/>
    <mergeCell ref="B56:D56"/>
    <mergeCell ref="E56:F56"/>
    <mergeCell ref="G56:H56"/>
    <mergeCell ref="K56:L56"/>
    <mergeCell ref="G49:H49"/>
    <mergeCell ref="K49:L49"/>
    <mergeCell ref="B50:D50"/>
    <mergeCell ref="I49:J49"/>
    <mergeCell ref="B52:D52"/>
    <mergeCell ref="E52:F52"/>
    <mergeCell ref="G52:H52"/>
    <mergeCell ref="K52:L52"/>
    <mergeCell ref="B49:D49"/>
    <mergeCell ref="E49:F49"/>
    <mergeCell ref="G55:H55"/>
    <mergeCell ref="K55:L55"/>
    <mergeCell ref="B33:C33"/>
    <mergeCell ref="B37:C37"/>
    <mergeCell ref="D42:J42"/>
    <mergeCell ref="K42:L42"/>
    <mergeCell ref="K45:L45"/>
    <mergeCell ref="B38:C38"/>
    <mergeCell ref="D33:L33"/>
    <mergeCell ref="A47:L47"/>
    <mergeCell ref="B20:C20"/>
    <mergeCell ref="D20:L20"/>
    <mergeCell ref="B21:C21"/>
    <mergeCell ref="D21:L21"/>
    <mergeCell ref="B22:C22"/>
    <mergeCell ref="D22:L22"/>
    <mergeCell ref="B23:C23"/>
    <mergeCell ref="D23:L23"/>
    <mergeCell ref="B25:C25"/>
    <mergeCell ref="D25:L25"/>
    <mergeCell ref="B26:C26"/>
    <mergeCell ref="D26:L26"/>
    <mergeCell ref="B24:C24"/>
    <mergeCell ref="D24:L24"/>
    <mergeCell ref="A27:L27"/>
    <mergeCell ref="B30:C30"/>
    <mergeCell ref="A16:L16"/>
    <mergeCell ref="B17:C17"/>
    <mergeCell ref="D17:L17"/>
    <mergeCell ref="B18:C18"/>
    <mergeCell ref="D18:L18"/>
    <mergeCell ref="A19:L19"/>
    <mergeCell ref="B11:D11"/>
    <mergeCell ref="E11:L11"/>
    <mergeCell ref="B12:D12"/>
    <mergeCell ref="E12:L12"/>
    <mergeCell ref="B13:D13"/>
    <mergeCell ref="E13:L13"/>
    <mergeCell ref="B14:D14"/>
    <mergeCell ref="E14:L14"/>
    <mergeCell ref="A15:L15"/>
    <mergeCell ref="A1:L1"/>
    <mergeCell ref="B2:E2"/>
    <mergeCell ref="F2:L2"/>
    <mergeCell ref="A3:L3"/>
    <mergeCell ref="A4:L4"/>
    <mergeCell ref="B5:D5"/>
    <mergeCell ref="E5:L5"/>
    <mergeCell ref="E8:L8"/>
    <mergeCell ref="B10:D10"/>
    <mergeCell ref="E10:L10"/>
    <mergeCell ref="A8:A9"/>
    <mergeCell ref="B8:D9"/>
    <mergeCell ref="F9:H9"/>
    <mergeCell ref="J9:L9"/>
    <mergeCell ref="A6:A7"/>
    <mergeCell ref="B6:D7"/>
    <mergeCell ref="E6:L6"/>
    <mergeCell ref="F7:H7"/>
    <mergeCell ref="J7:L7"/>
  </mergeCells>
  <conditionalFormatting sqref="D23">
    <cfRule type="containsText" dxfId="9" priority="3" stopIfTrue="1" operator="containsText" text="wybierz">
      <formula>NOT(ISERROR(SEARCH("wybierz",D23)))</formula>
    </cfRule>
  </conditionalFormatting>
  <conditionalFormatting sqref="F32:G32">
    <cfRule type="containsText" dxfId="8" priority="7" stopIfTrue="1" operator="containsText" text="wybierz">
      <formula>NOT(ISERROR(SEARCH("wybierz",F32)))</formula>
    </cfRule>
  </conditionalFormatting>
  <conditionalFormatting sqref="D21:D22">
    <cfRule type="containsText" dxfId="7" priority="6" stopIfTrue="1" operator="containsText" text="wybierz">
      <formula>NOT(ISERROR(SEARCH("wybierz",D21)))</formula>
    </cfRule>
  </conditionalFormatting>
  <conditionalFormatting sqref="D25">
    <cfRule type="containsText" dxfId="6" priority="2" stopIfTrue="1" operator="containsText" text="wybierz">
      <formula>NOT(ISERROR(SEARCH("wybierz",D25)))</formula>
    </cfRule>
  </conditionalFormatting>
  <conditionalFormatting sqref="D24">
    <cfRule type="containsText" dxfId="5" priority="1" stopIfTrue="1" operator="containsText" text="wybierz">
      <formula>NOT(ISERROR(SEARCH("wybierz",D24)))</formula>
    </cfRule>
  </conditionalFormatting>
  <dataValidations count="7">
    <dataValidation allowBlank="1" showInputMessage="1" showErrorMessage="1" prompt="zgodnie z właściwym PO" sqref="E11:L13" xr:uid="{5359EEEA-6595-4204-AF4F-3916F65ED98A}"/>
    <dataValidation type="list" allowBlank="1" showInputMessage="1" showErrorMessage="1" sqref="D17:L17" xr:uid="{0CD6C421-90BE-4085-8FA5-4187EFA0FE59}">
      <formula1>$A$82:$A$85</formula1>
    </dataValidation>
    <dataValidation type="list" allowBlank="1" showInputMessage="1" showErrorMessage="1" prompt="wybierz Program z listy" sqref="E10:L10" xr:uid="{23A2057B-519A-4112-9412-63B660C836C4}">
      <formula1>$A$62:$A$79</formula1>
    </dataValidation>
    <dataValidation type="list" allowBlank="1" showInputMessage="1" showErrorMessage="1" prompt="wybierz PI z listy" sqref="D22:L22" xr:uid="{BD14FE44-FAF7-4EE0-A4DB-3A29534FD020}">
      <formula1>$A$137:$A$142</formula1>
    </dataValidation>
    <dataValidation type="list" allowBlank="1" showInputMessage="1" showErrorMessage="1" prompt="wybierz narzędzie PP" sqref="D18:L18" xr:uid="{8EA208C6-BADB-49F3-854D-48A482D0D3AE}">
      <formula1>$A$88:$A$124</formula1>
    </dataValidation>
    <dataValidation type="list" allowBlank="1" showInputMessage="1" showErrorMessage="1" prompt="wybierz fundusz" sqref="D20:L20" xr:uid="{3450A63C-C519-43F3-BAEF-A0A2C253C744}">
      <formula1>$A$127:$A$128</formula1>
    </dataValidation>
    <dataValidation type="list" allowBlank="1" showInputMessage="1" showErrorMessage="1" prompt="wybierz Cel Tematyczny" sqref="D21:L21" xr:uid="{7993287A-D522-4257-BF6E-6F2719229EE0}">
      <formula1>$A$131:$A$134</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vt:i4>
      </vt:variant>
      <vt:variant>
        <vt:lpstr>Nazwane zakresy</vt:lpstr>
      </vt:variant>
      <vt:variant>
        <vt:i4>9</vt:i4>
      </vt:variant>
    </vt:vector>
  </HeadingPairs>
  <TitlesOfParts>
    <vt:vector size="22" baseType="lpstr">
      <vt:lpstr>Informacje ogólne</vt:lpstr>
      <vt:lpstr>Arkusz1</vt:lpstr>
      <vt:lpstr>Arkusz5</vt:lpstr>
      <vt:lpstr>Kryteria horyzontalne</vt:lpstr>
      <vt:lpstr>Kryteria 9.2  formalne dodatk.</vt:lpstr>
      <vt:lpstr>Kryteria 9.2 merytoryczne</vt:lpstr>
      <vt:lpstr>Kryteria 9.2 onkologia</vt:lpstr>
      <vt:lpstr>Kryteria 9.2 leczenie dzieci</vt:lpstr>
      <vt:lpstr>POIiŚ.9.P.273</vt:lpstr>
      <vt:lpstr>POIiŚ.9.P.274</vt:lpstr>
      <vt:lpstr>Planowane działania</vt:lpstr>
      <vt:lpstr>ZAŁ. 1</vt:lpstr>
      <vt:lpstr>Zał. 2.</vt:lpstr>
      <vt:lpstr>'Kryteria 9.2  formalne dodatk.'!_ftn1</vt:lpstr>
      <vt:lpstr>'Kryteria 9.2  formalne dodatk.'!_ftn2</vt:lpstr>
      <vt:lpstr>'Kryteria 9.2  formalne dodatk.'!_ftn3</vt:lpstr>
      <vt:lpstr>'Kryteria 9.2  formalne dodatk.'!_ftnref1</vt:lpstr>
      <vt:lpstr>'Kryteria 9.2  formalne dodatk.'!Obszar_wydruku</vt:lpstr>
      <vt:lpstr>'Kryteria 9.2 merytoryczne'!Obszar_wydruku</vt:lpstr>
      <vt:lpstr>'Kryteria horyzontalne'!Obszar_wydruku</vt:lpstr>
      <vt:lpstr>'Planowane działania'!Obszar_wydruku</vt:lpstr>
      <vt:lpstr>'ZAŁ. 1'!Obszar_wydruku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Gałązka Edyta</cp:lastModifiedBy>
  <cp:lastPrinted>2019-02-22T06:39:54Z</cp:lastPrinted>
  <dcterms:created xsi:type="dcterms:W3CDTF">2016-03-29T09:23:06Z</dcterms:created>
  <dcterms:modified xsi:type="dcterms:W3CDTF">2020-06-10T06:50:18Z</dcterms:modified>
</cp:coreProperties>
</file>